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对账!$A$1:$H$15</definedName>
  </definedNames>
  <calcPr calcId="144525"/>
</workbook>
</file>

<file path=xl/sharedStrings.xml><?xml version="1.0" encoding="utf-8"?>
<sst xmlns="http://schemas.openxmlformats.org/spreadsheetml/2006/main" count="869" uniqueCount="230">
  <si>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</si>
  <si>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</si>
  <si>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</si>
  <si>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</si>
  <si>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</si>
  <si>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</si>
  <si>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</si>
  <si>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</si>
  <si>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</si>
  <si>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20221121-20221127</t>
  </si>
  <si>
    <t>广州汇登信息科技有限公司（直连）</t>
  </si>
  <si>
    <t>4319408</t>
  </si>
  <si>
    <t>4251.00</t>
  </si>
  <si>
    <t>-899.00</t>
  </si>
  <si>
    <t>0.00</t>
  </si>
  <si>
    <t>3352.00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</si>
  <si>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</si>
  <si>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</si>
  <si>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</si>
  <si>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</si>
  <si>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</si>
  <si>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</si>
  <si>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</si>
  <si>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</si>
  <si>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</si>
  <si>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</si>
  <si>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</si>
  <si>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</si>
  <si>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</si>
  <si>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</si>
  <si>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</si>
  <si>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</si>
  <si>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4899928707030544094</t>
  </si>
  <si>
    <t>上海虹桥雅辰缇酒店</t>
  </si>
  <si>
    <t>上海市</t>
  </si>
  <si>
    <t>本期应结</t>
  </si>
  <si>
    <t>2022-11-20~2022-11-21</t>
  </si>
  <si>
    <t>标准房</t>
  </si>
  <si>
    <t>张晴</t>
  </si>
  <si>
    <t>1</t>
  </si>
  <si>
    <t>底价结算</t>
  </si>
  <si>
    <t>295.00</t>
  </si>
  <si>
    <t>32.78</t>
  </si>
  <si>
    <t>2806919</t>
  </si>
  <si>
    <t>443501</t>
  </si>
  <si>
    <t>4899928733329533078</t>
  </si>
  <si>
    <t>新都会酒店</t>
  </si>
  <si>
    <t>东莞市</t>
  </si>
  <si>
    <t>2022-11-21~2022-11-22</t>
  </si>
  <si>
    <t>精品大床房</t>
  </si>
  <si>
    <t>金俊</t>
  </si>
  <si>
    <t>191.00</t>
  </si>
  <si>
    <t>21.22</t>
  </si>
  <si>
    <t>-21.22</t>
  </si>
  <si>
    <t>-191.00</t>
  </si>
  <si>
    <t>2814167</t>
  </si>
  <si>
    <t>869547</t>
  </si>
  <si>
    <t>4899928730630610071</t>
  </si>
  <si>
    <t>小吴</t>
  </si>
  <si>
    <t>2812971</t>
  </si>
  <si>
    <t>4899928734445700304</t>
  </si>
  <si>
    <t>佛山华美达酒店（祖庙绿地中心店）</t>
  </si>
  <si>
    <t>佛山市</t>
  </si>
  <si>
    <t>特价双床房（无窗）</t>
  </si>
  <si>
    <t>陆雪妹</t>
  </si>
  <si>
    <t>261.00</t>
  </si>
  <si>
    <t>29.00</t>
  </si>
  <si>
    <t>2814006</t>
  </si>
  <si>
    <t>1096562</t>
  </si>
  <si>
    <t>4899928717548009833</t>
  </si>
  <si>
    <t>南京东航华美达酒店</t>
  </si>
  <si>
    <t>南京市</t>
  </si>
  <si>
    <t>2022-11-20~2022-11-22</t>
  </si>
  <si>
    <t>商务大床间</t>
  </si>
  <si>
    <t>吴彬</t>
  </si>
  <si>
    <t>2</t>
  </si>
  <si>
    <t>429.00</t>
  </si>
  <si>
    <t>47.67</t>
  </si>
  <si>
    <t>2809545</t>
  </si>
  <si>
    <t>434722</t>
  </si>
  <si>
    <t>4899928734626819772</t>
  </si>
  <si>
    <t>2022-11-22~2022-11-23</t>
  </si>
  <si>
    <t>高级房</t>
  </si>
  <si>
    <t>戴成路</t>
  </si>
  <si>
    <t>326.00</t>
  </si>
  <si>
    <t>36.22</t>
  </si>
  <si>
    <t>2814873</t>
  </si>
  <si>
    <t>4899928742933624255</t>
  </si>
  <si>
    <t>2022-11-23~2022-11-24</t>
  </si>
  <si>
    <t>陈逸焕</t>
  </si>
  <si>
    <t>-29.00</t>
  </si>
  <si>
    <t>-261.00</t>
  </si>
  <si>
    <t>2817985</t>
  </si>
  <si>
    <t>4899928740601037928</t>
  </si>
  <si>
    <t>李大伟</t>
  </si>
  <si>
    <t>2817918</t>
  </si>
  <si>
    <t>4899928715719198882</t>
  </si>
  <si>
    <t>星程酒店（杭州下沙金沙湖店）</t>
  </si>
  <si>
    <t>杭州市</t>
  </si>
  <si>
    <t>豪华双床房</t>
  </si>
  <si>
    <t>周全</t>
  </si>
  <si>
    <t>186.00</t>
  </si>
  <si>
    <t>20.67</t>
  </si>
  <si>
    <t>-20.67</t>
  </si>
  <si>
    <t>-186.00</t>
  </si>
  <si>
    <t>2808881</t>
  </si>
  <si>
    <t>650198</t>
  </si>
  <si>
    <t>4899928738734269209</t>
  </si>
  <si>
    <t>栢悦国际酒店</t>
  </si>
  <si>
    <t>经典客房</t>
  </si>
  <si>
    <t>潘波</t>
  </si>
  <si>
    <t>400.00</t>
  </si>
  <si>
    <t>44.44</t>
  </si>
  <si>
    <t>2817539</t>
  </si>
  <si>
    <t>1119164</t>
  </si>
  <si>
    <t>4899928747252735516</t>
  </si>
  <si>
    <t>2022-11-24~2022-11-25</t>
  </si>
  <si>
    <t>夏岩松</t>
  </si>
  <si>
    <t>2821074</t>
  </si>
  <si>
    <t>4899928727417574761</t>
  </si>
  <si>
    <t>2022-11-23~2022-11-25</t>
  </si>
  <si>
    <t>2811002</t>
  </si>
  <si>
    <t>4899928749812325573</t>
  </si>
  <si>
    <t>2022-11-25~2022-11-26</t>
  </si>
  <si>
    <t>王俊</t>
  </si>
  <si>
    <t>2821924</t>
  </si>
  <si>
    <t>4899928754012772157</t>
  </si>
  <si>
    <t>2022-11-26~2022-11-27</t>
  </si>
  <si>
    <t>潘隆</t>
  </si>
  <si>
    <t>2824665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</si>
  <si>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</si>
  <si>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</si>
  <si>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</si>
  <si>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</si>
  <si>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</si>
  <si>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</si>
  <si>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</si>
  <si>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</si>
  <si>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</si>
  <si>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</si>
  <si>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</si>
  <si>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-206.67</t>
  </si>
  <si>
    <t>已确认</t>
  </si>
  <si>
    <t>-212.22</t>
  </si>
  <si>
    <t>-290.00</t>
  </si>
  <si>
    <t>商家承担优惠</t>
  </si>
  <si>
    <t>活动名称</t>
  </si>
  <si>
    <t>活动ID</t>
  </si>
  <si>
    <t>【省钱月卡】酒店特惠红包</t>
  </si>
  <si>
    <t>364757100402051544</t>
  </si>
  <si>
    <t>提前订专享酒店红包</t>
  </si>
  <si>
    <t>339983100402065695</t>
  </si>
  <si>
    <t>11月常规货补2%-LTH</t>
  </si>
  <si>
    <t>3_933475683</t>
  </si>
  <si>
    <t>酒店专享红包</t>
  </si>
  <si>
    <t>330646100409931981</t>
  </si>
  <si>
    <t>酒店 | 新人专享券</t>
  </si>
  <si>
    <t>337259100400136303</t>
  </si>
  <si>
    <t>361288100405926021</t>
  </si>
  <si>
    <t>周末专享酒店红包</t>
  </si>
  <si>
    <t>338508100418457596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</si>
  <si>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</si>
  <si>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</si>
  <si>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</si>
  <si>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</si>
  <si>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</si>
  <si>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</si>
  <si>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</si>
  <si>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</si>
  <si>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</si>
  <si>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</si>
  <si>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</si>
  <si>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</si>
  <si>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</si>
  <si>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</si>
  <si>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A221129110636481</t>
  </si>
  <si>
    <t>总计：3352元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</si>
  <si>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</si>
  <si>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</si>
  <si>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</si>
  <si>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</si>
  <si>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</si>
  <si>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</si>
  <si>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</si>
  <si>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</si>
  <si>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</si>
  <si>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</si>
  <si>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</si>
  <si>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</si>
  <si>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</si>
  <si>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</si>
  <si>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</si>
  <si>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</si>
  <si>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</si>
  <si>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</si>
  <si>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</si>
  <si>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</si>
  <si>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</si>
  <si>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2022-11-26</t>
  </si>
  <si>
    <t>2022-11-27</t>
  </si>
  <si>
    <t>退房日周结</t>
  </si>
  <si>
    <t>RMB</t>
  </si>
  <si>
    <t>0</t>
  </si>
  <si>
    <t>美团汇登国内直连</t>
  </si>
  <si>
    <t>01.011020</t>
  </si>
  <si>
    <t>2022-11-26 02:50:26</t>
  </si>
  <si>
    <t>广州汇登信息科技有限公司</t>
  </si>
  <si>
    <t>直连</t>
  </si>
  <si>
    <t>中国</t>
  </si>
  <si>
    <t>2022-11-25</t>
  </si>
  <si>
    <t>东莞栢悦国际酒店</t>
  </si>
  <si>
    <t>2022-11-25 02:15:23</t>
  </si>
  <si>
    <t>2022-11-24</t>
  </si>
  <si>
    <t>2022-11-24 18:41:44</t>
  </si>
  <si>
    <t>2022-11-23</t>
  </si>
  <si>
    <t>2022-11-23 10:39:17</t>
  </si>
  <si>
    <t>2022-11-22</t>
  </si>
  <si>
    <t>2022-11-22 08:05:05</t>
  </si>
  <si>
    <t>2022-11-21</t>
  </si>
  <si>
    <t>佛山华美达酒店</t>
  </si>
  <si>
    <t>2022-11-21 18:35:52</t>
  </si>
  <si>
    <t>东莞新都会酒店</t>
  </si>
  <si>
    <t>2022-11-21 11:57:45</t>
  </si>
  <si>
    <t>2022-11-20</t>
  </si>
  <si>
    <t>东航华美达酒店(南京机场店)</t>
  </si>
  <si>
    <t>2022-11-20 14:40:36</t>
  </si>
  <si>
    <t>2022-11-19</t>
  </si>
  <si>
    <t>2022-11-19 19:47:11</t>
  </si>
  <si>
    <t>2022-11-18</t>
  </si>
  <si>
    <t>2022-11-18 16:18:57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</si>
</sst>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14</v>
      </c>
      <c r="K3" t="s">
        <v>51</v>
      </c>
      <c r="L3" t="s">
        <v>52</v>
      </c>
      <c r="M3" t="s">
        <v>53</v>
      </c>
      <c r="N3" t="s">
        <v>14</v>
      </c>
      <c r="O3" t="s">
        <v>54</v>
      </c>
      <c r="P3" t="s">
        <v>14</v>
      </c>
      <c r="Q3" t="s">
        <v>55</v>
      </c>
      <c r="R3" t="s">
        <v>55</v>
      </c>
      <c r="S3" t="s">
        <v>56</v>
      </c>
    </row>
    <row r="4" spans="1:19">
      <c r="A4" t="s">
        <v>57</v>
      </c>
      <c r="B4" t="s">
        <v>46</v>
      </c>
      <c r="C4" t="s">
        <v>47</v>
      </c>
      <c r="D4" t="s">
        <v>35</v>
      </c>
      <c r="E4" t="s">
        <v>48</v>
      </c>
      <c r="F4" t="s">
        <v>49</v>
      </c>
      <c r="G4" t="s">
        <v>58</v>
      </c>
      <c r="H4" t="s">
        <v>39</v>
      </c>
      <c r="I4" t="s">
        <v>40</v>
      </c>
      <c r="J4" t="s">
        <v>51</v>
      </c>
      <c r="K4" t="s">
        <v>51</v>
      </c>
      <c r="L4" t="s">
        <v>52</v>
      </c>
      <c r="M4" t="s">
        <v>14</v>
      </c>
      <c r="N4" t="s">
        <v>14</v>
      </c>
      <c r="O4" t="s">
        <v>14</v>
      </c>
      <c r="P4" t="s">
        <v>14</v>
      </c>
      <c r="Q4" t="s">
        <v>59</v>
      </c>
      <c r="R4" t="s">
        <v>59</v>
      </c>
      <c r="S4" t="s">
        <v>56</v>
      </c>
    </row>
    <row r="5" spans="1:19">
      <c r="A5" t="s">
        <v>60</v>
      </c>
      <c r="B5" t="s">
        <v>61</v>
      </c>
      <c r="C5" t="s">
        <v>62</v>
      </c>
      <c r="D5" t="s">
        <v>35</v>
      </c>
      <c r="E5" t="s">
        <v>48</v>
      </c>
      <c r="F5" t="s">
        <v>63</v>
      </c>
      <c r="G5" t="s">
        <v>64</v>
      </c>
      <c r="H5" t="s">
        <v>39</v>
      </c>
      <c r="I5" t="s">
        <v>40</v>
      </c>
      <c r="J5" t="s">
        <v>65</v>
      </c>
      <c r="K5" t="s">
        <v>65</v>
      </c>
      <c r="L5" t="s">
        <v>66</v>
      </c>
      <c r="M5" t="s">
        <v>14</v>
      </c>
      <c r="N5" t="s">
        <v>14</v>
      </c>
      <c r="O5" t="s">
        <v>14</v>
      </c>
      <c r="P5" t="s">
        <v>14</v>
      </c>
      <c r="Q5" t="s">
        <v>67</v>
      </c>
      <c r="R5" t="s">
        <v>67</v>
      </c>
      <c r="S5" t="s">
        <v>68</v>
      </c>
    </row>
    <row r="6" spans="1:19">
      <c r="A6" t="s">
        <v>69</v>
      </c>
      <c r="B6" t="s">
        <v>70</v>
      </c>
      <c r="C6" t="s">
        <v>71</v>
      </c>
      <c r="D6" t="s">
        <v>35</v>
      </c>
      <c r="E6" t="s">
        <v>72</v>
      </c>
      <c r="F6" t="s">
        <v>73</v>
      </c>
      <c r="G6" t="s">
        <v>74</v>
      </c>
      <c r="H6" t="s">
        <v>75</v>
      </c>
      <c r="I6" t="s">
        <v>40</v>
      </c>
      <c r="J6" t="s">
        <v>76</v>
      </c>
      <c r="K6" t="s">
        <v>76</v>
      </c>
      <c r="L6" t="s">
        <v>77</v>
      </c>
      <c r="M6" t="s">
        <v>14</v>
      </c>
      <c r="N6" t="s">
        <v>14</v>
      </c>
      <c r="O6" t="s">
        <v>14</v>
      </c>
      <c r="P6" t="s">
        <v>14</v>
      </c>
      <c r="Q6" t="s">
        <v>78</v>
      </c>
      <c r="R6" t="s">
        <v>78</v>
      </c>
      <c r="S6" t="s">
        <v>79</v>
      </c>
    </row>
    <row r="7" spans="1:19">
      <c r="A7" t="s">
        <v>80</v>
      </c>
      <c r="B7" t="s">
        <v>33</v>
      </c>
      <c r="C7" t="s">
        <v>34</v>
      </c>
      <c r="D7" t="s">
        <v>35</v>
      </c>
      <c r="E7" t="s">
        <v>81</v>
      </c>
      <c r="F7" t="s">
        <v>82</v>
      </c>
      <c r="G7" t="s">
        <v>83</v>
      </c>
      <c r="H7" t="s">
        <v>39</v>
      </c>
      <c r="I7" t="s">
        <v>40</v>
      </c>
      <c r="J7" t="s">
        <v>84</v>
      </c>
      <c r="K7" t="s">
        <v>84</v>
      </c>
      <c r="L7" t="s">
        <v>85</v>
      </c>
      <c r="M7" t="s">
        <v>14</v>
      </c>
      <c r="N7" t="s">
        <v>14</v>
      </c>
      <c r="O7" t="s">
        <v>14</v>
      </c>
      <c r="P7" t="s">
        <v>14</v>
      </c>
      <c r="Q7" t="s">
        <v>86</v>
      </c>
      <c r="R7" t="s">
        <v>86</v>
      </c>
      <c r="S7" t="s">
        <v>44</v>
      </c>
    </row>
    <row r="8" spans="1:19">
      <c r="A8" t="s">
        <v>87</v>
      </c>
      <c r="B8" t="s">
        <v>61</v>
      </c>
      <c r="C8" t="s">
        <v>62</v>
      </c>
      <c r="D8" t="s">
        <v>35</v>
      </c>
      <c r="E8" t="s">
        <v>88</v>
      </c>
      <c r="F8" t="s">
        <v>63</v>
      </c>
      <c r="G8" t="s">
        <v>89</v>
      </c>
      <c r="H8" t="s">
        <v>39</v>
      </c>
      <c r="I8" t="s">
        <v>40</v>
      </c>
      <c r="J8" t="s">
        <v>14</v>
      </c>
      <c r="K8" t="s">
        <v>65</v>
      </c>
      <c r="L8" t="s">
        <v>66</v>
      </c>
      <c r="M8" t="s">
        <v>90</v>
      </c>
      <c r="N8" t="s">
        <v>14</v>
      </c>
      <c r="O8" t="s">
        <v>91</v>
      </c>
      <c r="P8" t="s">
        <v>14</v>
      </c>
      <c r="Q8" t="s">
        <v>92</v>
      </c>
      <c r="R8" t="s">
        <v>92</v>
      </c>
      <c r="S8" t="s">
        <v>68</v>
      </c>
    </row>
    <row r="9" spans="1:19">
      <c r="A9" t="s">
        <v>93</v>
      </c>
      <c r="B9" t="s">
        <v>61</v>
      </c>
      <c r="C9" t="s">
        <v>62</v>
      </c>
      <c r="D9" t="s">
        <v>35</v>
      </c>
      <c r="E9" t="s">
        <v>88</v>
      </c>
      <c r="F9" t="s">
        <v>63</v>
      </c>
      <c r="G9" t="s">
        <v>94</v>
      </c>
      <c r="H9" t="s">
        <v>39</v>
      </c>
      <c r="I9" t="s">
        <v>40</v>
      </c>
      <c r="J9" t="s">
        <v>14</v>
      </c>
      <c r="K9" t="s">
        <v>65</v>
      </c>
      <c r="L9" t="s">
        <v>66</v>
      </c>
      <c r="M9" t="s">
        <v>90</v>
      </c>
      <c r="N9" t="s">
        <v>14</v>
      </c>
      <c r="O9" t="s">
        <v>91</v>
      </c>
      <c r="P9" t="s">
        <v>14</v>
      </c>
      <c r="Q9" t="s">
        <v>95</v>
      </c>
      <c r="R9" t="s">
        <v>95</v>
      </c>
      <c r="S9" t="s">
        <v>68</v>
      </c>
    </row>
    <row r="10" spans="1:19">
      <c r="A10" t="s">
        <v>96</v>
      </c>
      <c r="B10" t="s">
        <v>97</v>
      </c>
      <c r="C10" t="s">
        <v>98</v>
      </c>
      <c r="D10" t="s">
        <v>35</v>
      </c>
      <c r="E10" t="s">
        <v>88</v>
      </c>
      <c r="F10" t="s">
        <v>99</v>
      </c>
      <c r="G10" t="s">
        <v>100</v>
      </c>
      <c r="H10" t="s">
        <v>39</v>
      </c>
      <c r="I10" t="s">
        <v>40</v>
      </c>
      <c r="J10" t="s">
        <v>14</v>
      </c>
      <c r="K10" t="s">
        <v>101</v>
      </c>
      <c r="L10" t="s">
        <v>102</v>
      </c>
      <c r="M10" t="s">
        <v>103</v>
      </c>
      <c r="N10" t="s">
        <v>14</v>
      </c>
      <c r="O10" t="s">
        <v>104</v>
      </c>
      <c r="P10" t="s">
        <v>14</v>
      </c>
      <c r="Q10" t="s">
        <v>105</v>
      </c>
      <c r="R10" t="s">
        <v>105</v>
      </c>
      <c r="S10" t="s">
        <v>106</v>
      </c>
    </row>
    <row r="11" spans="1:19">
      <c r="A11" t="s">
        <v>107</v>
      </c>
      <c r="B11" t="s">
        <v>108</v>
      </c>
      <c r="C11" t="s">
        <v>47</v>
      </c>
      <c r="D11" t="s">
        <v>35</v>
      </c>
      <c r="E11" t="s">
        <v>88</v>
      </c>
      <c r="F11" t="s">
        <v>109</v>
      </c>
      <c r="G11" t="s">
        <v>110</v>
      </c>
      <c r="H11" t="s">
        <v>39</v>
      </c>
      <c r="I11" t="s">
        <v>40</v>
      </c>
      <c r="J11" t="s">
        <v>111</v>
      </c>
      <c r="K11" t="s">
        <v>111</v>
      </c>
      <c r="L11" t="s">
        <v>112</v>
      </c>
      <c r="M11" t="s">
        <v>14</v>
      </c>
      <c r="N11" t="s">
        <v>14</v>
      </c>
      <c r="O11" t="s">
        <v>14</v>
      </c>
      <c r="P11" t="s">
        <v>14</v>
      </c>
      <c r="Q11" t="s">
        <v>113</v>
      </c>
      <c r="R11" t="s">
        <v>113</v>
      </c>
      <c r="S11" t="s">
        <v>114</v>
      </c>
    </row>
    <row r="12" spans="1:19">
      <c r="A12" t="s">
        <v>115</v>
      </c>
      <c r="B12" t="s">
        <v>33</v>
      </c>
      <c r="C12" t="s">
        <v>34</v>
      </c>
      <c r="D12" t="s">
        <v>35</v>
      </c>
      <c r="E12" t="s">
        <v>116</v>
      </c>
      <c r="F12" t="s">
        <v>37</v>
      </c>
      <c r="G12" t="s">
        <v>117</v>
      </c>
      <c r="H12" t="s">
        <v>39</v>
      </c>
      <c r="I12" t="s">
        <v>40</v>
      </c>
      <c r="J12" t="s">
        <v>41</v>
      </c>
      <c r="K12" t="s">
        <v>41</v>
      </c>
      <c r="L12" t="s">
        <v>42</v>
      </c>
      <c r="M12" t="s">
        <v>14</v>
      </c>
      <c r="N12" t="s">
        <v>14</v>
      </c>
      <c r="O12" t="s">
        <v>14</v>
      </c>
      <c r="P12" t="s">
        <v>14</v>
      </c>
      <c r="Q12" t="s">
        <v>118</v>
      </c>
      <c r="R12" t="s">
        <v>118</v>
      </c>
      <c r="S12" t="s">
        <v>44</v>
      </c>
    </row>
    <row r="13" spans="1:19">
      <c r="A13" t="s">
        <v>119</v>
      </c>
      <c r="B13" t="s">
        <v>70</v>
      </c>
      <c r="C13" t="s">
        <v>71</v>
      </c>
      <c r="D13" t="s">
        <v>35</v>
      </c>
      <c r="E13" t="s">
        <v>120</v>
      </c>
      <c r="F13" t="s">
        <v>73</v>
      </c>
      <c r="G13" t="s">
        <v>74</v>
      </c>
      <c r="H13" t="s">
        <v>75</v>
      </c>
      <c r="I13" t="s">
        <v>40</v>
      </c>
      <c r="J13" t="s">
        <v>76</v>
      </c>
      <c r="K13" t="s">
        <v>76</v>
      </c>
      <c r="L13" t="s">
        <v>77</v>
      </c>
      <c r="M13" t="s">
        <v>14</v>
      </c>
      <c r="N13" t="s">
        <v>14</v>
      </c>
      <c r="O13" t="s">
        <v>14</v>
      </c>
      <c r="P13" t="s">
        <v>14</v>
      </c>
      <c r="Q13" t="s">
        <v>121</v>
      </c>
      <c r="R13" t="s">
        <v>121</v>
      </c>
      <c r="S13" t="s">
        <v>79</v>
      </c>
    </row>
    <row r="14" spans="1:19">
      <c r="A14" t="s">
        <v>122</v>
      </c>
      <c r="B14" t="s">
        <v>108</v>
      </c>
      <c r="C14" t="s">
        <v>47</v>
      </c>
      <c r="D14" t="s">
        <v>35</v>
      </c>
      <c r="E14" t="s">
        <v>123</v>
      </c>
      <c r="F14" t="s">
        <v>109</v>
      </c>
      <c r="G14" t="s">
        <v>124</v>
      </c>
      <c r="H14" t="s">
        <v>39</v>
      </c>
      <c r="I14" t="s">
        <v>40</v>
      </c>
      <c r="J14" t="s">
        <v>111</v>
      </c>
      <c r="K14" t="s">
        <v>111</v>
      </c>
      <c r="L14" t="s">
        <v>112</v>
      </c>
      <c r="M14" t="s">
        <v>14</v>
      </c>
      <c r="N14" t="s">
        <v>14</v>
      </c>
      <c r="O14" t="s">
        <v>14</v>
      </c>
      <c r="P14" t="s">
        <v>14</v>
      </c>
      <c r="Q14" t="s">
        <v>125</v>
      </c>
      <c r="R14" t="s">
        <v>125</v>
      </c>
      <c r="S14" t="s">
        <v>114</v>
      </c>
    </row>
    <row r="15" spans="1:19">
      <c r="A15" t="s">
        <v>126</v>
      </c>
      <c r="B15" t="s">
        <v>33</v>
      </c>
      <c r="C15" t="s">
        <v>34</v>
      </c>
      <c r="D15" t="s">
        <v>35</v>
      </c>
      <c r="E15" t="s">
        <v>127</v>
      </c>
      <c r="F15" t="s">
        <v>82</v>
      </c>
      <c r="G15" t="s">
        <v>128</v>
      </c>
      <c r="H15" t="s">
        <v>39</v>
      </c>
      <c r="I15" t="s">
        <v>40</v>
      </c>
      <c r="J15" t="s">
        <v>84</v>
      </c>
      <c r="K15" t="s">
        <v>84</v>
      </c>
      <c r="L15" t="s">
        <v>85</v>
      </c>
      <c r="M15" t="s">
        <v>14</v>
      </c>
      <c r="N15" t="s">
        <v>14</v>
      </c>
      <c r="O15" t="s">
        <v>14</v>
      </c>
      <c r="P15" t="s">
        <v>14</v>
      </c>
      <c r="Q15" t="s">
        <v>129</v>
      </c>
      <c r="R15" t="s">
        <v>129</v>
      </c>
      <c r="S15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selection activeCell="R2" sqref="R2"/>
    </sheetView>
  </sheetViews>
  <sheetFormatPr defaultColWidth="8.83333333333333" defaultRowHeight="13.5" outlineLevelRow="4"/>
  <sheetData>
    <row r="1" spans="1:18">
      <c r="A1" t="s">
        <v>17</v>
      </c>
      <c r="B1" t="s">
        <v>18</v>
      </c>
      <c r="C1" t="s">
        <v>130</v>
      </c>
      <c r="D1" t="s">
        <v>131</v>
      </c>
      <c r="E1" t="s">
        <v>20</v>
      </c>
      <c r="F1" t="s">
        <v>21</v>
      </c>
      <c r="G1" t="s">
        <v>22</v>
      </c>
      <c r="H1" t="s">
        <v>132</v>
      </c>
      <c r="I1" t="s">
        <v>24</v>
      </c>
      <c r="J1" t="s">
        <v>133</v>
      </c>
      <c r="K1" t="s">
        <v>134</v>
      </c>
      <c r="L1" t="s">
        <v>135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136</v>
      </c>
    </row>
    <row r="2" spans="1:18">
      <c r="A2" t="s">
        <v>97</v>
      </c>
      <c r="B2" t="s">
        <v>137</v>
      </c>
      <c r="C2" t="s">
        <v>96</v>
      </c>
      <c r="D2" t="s">
        <v>138</v>
      </c>
      <c r="E2" t="s">
        <v>88</v>
      </c>
      <c r="F2" t="s">
        <v>99</v>
      </c>
      <c r="G2" t="s">
        <v>100</v>
      </c>
      <c r="H2" t="s">
        <v>39</v>
      </c>
      <c r="I2" t="s">
        <v>40</v>
      </c>
      <c r="J2" t="s">
        <v>139</v>
      </c>
      <c r="K2" t="s">
        <v>140</v>
      </c>
      <c r="L2" t="s">
        <v>141</v>
      </c>
      <c r="M2" t="s">
        <v>103</v>
      </c>
      <c r="N2" t="s">
        <v>104</v>
      </c>
      <c r="O2" t="s">
        <v>105</v>
      </c>
      <c r="P2" t="s">
        <v>105</v>
      </c>
      <c r="Q2" t="s">
        <v>106</v>
      </c>
      <c r="R2" t="s">
        <v>142</v>
      </c>
    </row>
    <row r="3" spans="1:18">
      <c r="A3" t="s">
        <v>46</v>
      </c>
      <c r="B3" t="s">
        <v>137</v>
      </c>
      <c r="C3" t="s">
        <v>45</v>
      </c>
      <c r="D3" t="s">
        <v>138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139</v>
      </c>
      <c r="K3" t="s">
        <v>140</v>
      </c>
      <c r="L3" t="s">
        <v>143</v>
      </c>
      <c r="M3" t="s">
        <v>53</v>
      </c>
      <c r="N3" t="s">
        <v>54</v>
      </c>
      <c r="O3" t="s">
        <v>55</v>
      </c>
      <c r="P3" t="s">
        <v>55</v>
      </c>
      <c r="Q3" t="s">
        <v>56</v>
      </c>
      <c r="R3" t="s">
        <v>142</v>
      </c>
    </row>
    <row r="4" spans="1:18">
      <c r="A4" t="s">
        <v>61</v>
      </c>
      <c r="B4" t="s">
        <v>137</v>
      </c>
      <c r="C4" t="s">
        <v>87</v>
      </c>
      <c r="D4" t="s">
        <v>138</v>
      </c>
      <c r="E4" t="s">
        <v>88</v>
      </c>
      <c r="F4" t="s">
        <v>63</v>
      </c>
      <c r="G4" t="s">
        <v>89</v>
      </c>
      <c r="H4" t="s">
        <v>39</v>
      </c>
      <c r="I4" t="s">
        <v>40</v>
      </c>
      <c r="J4" t="s">
        <v>139</v>
      </c>
      <c r="K4" t="s">
        <v>140</v>
      </c>
      <c r="L4" t="s">
        <v>144</v>
      </c>
      <c r="M4" t="s">
        <v>90</v>
      </c>
      <c r="N4" t="s">
        <v>91</v>
      </c>
      <c r="O4" t="s">
        <v>92</v>
      </c>
      <c r="P4" t="s">
        <v>92</v>
      </c>
      <c r="Q4" t="s">
        <v>68</v>
      </c>
      <c r="R4" t="s">
        <v>142</v>
      </c>
    </row>
    <row r="5" spans="1:18">
      <c r="A5" t="s">
        <v>61</v>
      </c>
      <c r="B5" t="s">
        <v>137</v>
      </c>
      <c r="C5" t="s">
        <v>93</v>
      </c>
      <c r="D5" t="s">
        <v>138</v>
      </c>
      <c r="E5" t="s">
        <v>88</v>
      </c>
      <c r="F5" t="s">
        <v>63</v>
      </c>
      <c r="G5" t="s">
        <v>94</v>
      </c>
      <c r="H5" t="s">
        <v>39</v>
      </c>
      <c r="I5" t="s">
        <v>40</v>
      </c>
      <c r="J5" t="s">
        <v>139</v>
      </c>
      <c r="K5" t="s">
        <v>140</v>
      </c>
      <c r="L5" t="s">
        <v>144</v>
      </c>
      <c r="M5" t="s">
        <v>90</v>
      </c>
      <c r="N5" t="s">
        <v>91</v>
      </c>
      <c r="O5" t="s">
        <v>95</v>
      </c>
      <c r="P5" t="s">
        <v>95</v>
      </c>
      <c r="Q5" t="s">
        <v>68</v>
      </c>
      <c r="R5" t="s">
        <v>142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17</v>
      </c>
      <c r="B1" t="s">
        <v>18</v>
      </c>
      <c r="C1" t="s">
        <v>130</v>
      </c>
      <c r="D1" t="s">
        <v>131</v>
      </c>
      <c r="E1" t="s">
        <v>20</v>
      </c>
      <c r="F1" t="s">
        <v>21</v>
      </c>
      <c r="G1" t="s">
        <v>22</v>
      </c>
      <c r="H1" t="s">
        <v>24</v>
      </c>
      <c r="I1" t="s">
        <v>145</v>
      </c>
      <c r="J1" t="s">
        <v>146</v>
      </c>
      <c r="K1" t="s">
        <v>147</v>
      </c>
      <c r="L1" t="s">
        <v>29</v>
      </c>
      <c r="M1" t="s">
        <v>30</v>
      </c>
      <c r="N1" t="s">
        <v>31</v>
      </c>
      <c r="O1" t="s">
        <v>136</v>
      </c>
    </row>
    <row r="2" spans="1:15">
      <c r="A2" t="s">
        <v>97</v>
      </c>
      <c r="B2" t="s">
        <v>137</v>
      </c>
      <c r="C2" t="s">
        <v>96</v>
      </c>
      <c r="D2" t="s">
        <v>138</v>
      </c>
      <c r="E2" t="s">
        <v>88</v>
      </c>
      <c r="F2" t="s">
        <v>99</v>
      </c>
      <c r="G2" t="s">
        <v>100</v>
      </c>
      <c r="H2" t="s">
        <v>137</v>
      </c>
      <c r="I2" t="s">
        <v>14</v>
      </c>
      <c r="J2" t="s">
        <v>148</v>
      </c>
      <c r="K2" t="s">
        <v>149</v>
      </c>
      <c r="L2" t="s">
        <v>105</v>
      </c>
      <c r="M2" t="s">
        <v>105</v>
      </c>
      <c r="N2" t="s">
        <v>106</v>
      </c>
      <c r="O2" t="s">
        <v>142</v>
      </c>
    </row>
    <row r="3" spans="1:15">
      <c r="A3" t="s">
        <v>97</v>
      </c>
      <c r="B3" t="s">
        <v>137</v>
      </c>
      <c r="C3" t="s">
        <v>96</v>
      </c>
      <c r="D3" t="s">
        <v>138</v>
      </c>
      <c r="E3" t="s">
        <v>88</v>
      </c>
      <c r="F3" t="s">
        <v>99</v>
      </c>
      <c r="G3" t="s">
        <v>100</v>
      </c>
      <c r="H3" t="s">
        <v>137</v>
      </c>
      <c r="I3" t="s">
        <v>14</v>
      </c>
      <c r="J3" t="s">
        <v>148</v>
      </c>
      <c r="K3" t="s">
        <v>149</v>
      </c>
      <c r="L3" t="s">
        <v>105</v>
      </c>
      <c r="M3" t="s">
        <v>105</v>
      </c>
      <c r="N3" t="s">
        <v>106</v>
      </c>
      <c r="O3" t="s">
        <v>142</v>
      </c>
    </row>
    <row r="4" spans="1:15">
      <c r="A4" t="s">
        <v>33</v>
      </c>
      <c r="B4" t="s">
        <v>137</v>
      </c>
      <c r="C4" t="s">
        <v>32</v>
      </c>
      <c r="D4" t="s">
        <v>138</v>
      </c>
      <c r="E4" t="s">
        <v>36</v>
      </c>
      <c r="F4" t="s">
        <v>37</v>
      </c>
      <c r="G4" t="s">
        <v>38</v>
      </c>
      <c r="H4" t="s">
        <v>137</v>
      </c>
      <c r="I4" t="s">
        <v>14</v>
      </c>
      <c r="J4" t="s">
        <v>150</v>
      </c>
      <c r="K4" t="s">
        <v>151</v>
      </c>
      <c r="L4" t="s">
        <v>43</v>
      </c>
      <c r="M4" t="s">
        <v>43</v>
      </c>
      <c r="N4" t="s">
        <v>44</v>
      </c>
      <c r="O4" t="s">
        <v>142</v>
      </c>
    </row>
    <row r="5" spans="1:15">
      <c r="A5" t="s">
        <v>70</v>
      </c>
      <c r="B5" t="s">
        <v>137</v>
      </c>
      <c r="C5" t="s">
        <v>69</v>
      </c>
      <c r="D5" t="s">
        <v>138</v>
      </c>
      <c r="E5" t="s">
        <v>72</v>
      </c>
      <c r="F5" t="s">
        <v>73</v>
      </c>
      <c r="G5" t="s">
        <v>74</v>
      </c>
      <c r="H5" t="s">
        <v>137</v>
      </c>
      <c r="I5" t="s">
        <v>14</v>
      </c>
      <c r="J5" t="s">
        <v>152</v>
      </c>
      <c r="K5" t="s">
        <v>153</v>
      </c>
      <c r="L5" t="s">
        <v>78</v>
      </c>
      <c r="M5" t="s">
        <v>78</v>
      </c>
      <c r="N5" t="s">
        <v>79</v>
      </c>
      <c r="O5" t="s">
        <v>142</v>
      </c>
    </row>
    <row r="6" spans="1:15">
      <c r="A6" t="s">
        <v>33</v>
      </c>
      <c r="B6" t="s">
        <v>137</v>
      </c>
      <c r="C6" t="s">
        <v>80</v>
      </c>
      <c r="D6" t="s">
        <v>138</v>
      </c>
      <c r="E6" t="s">
        <v>81</v>
      </c>
      <c r="F6" t="s">
        <v>82</v>
      </c>
      <c r="G6" t="s">
        <v>83</v>
      </c>
      <c r="H6" t="s">
        <v>137</v>
      </c>
      <c r="I6" t="s">
        <v>14</v>
      </c>
      <c r="J6" t="s">
        <v>154</v>
      </c>
      <c r="K6" t="s">
        <v>155</v>
      </c>
      <c r="L6" t="s">
        <v>86</v>
      </c>
      <c r="M6" t="s">
        <v>86</v>
      </c>
      <c r="N6" t="s">
        <v>44</v>
      </c>
      <c r="O6" t="s">
        <v>142</v>
      </c>
    </row>
    <row r="7" spans="1:15">
      <c r="A7" t="s">
        <v>61</v>
      </c>
      <c r="B7" t="s">
        <v>137</v>
      </c>
      <c r="C7" t="s">
        <v>93</v>
      </c>
      <c r="D7" t="s">
        <v>138</v>
      </c>
      <c r="E7" t="s">
        <v>88</v>
      </c>
      <c r="F7" t="s">
        <v>63</v>
      </c>
      <c r="G7" t="s">
        <v>94</v>
      </c>
      <c r="H7" t="s">
        <v>137</v>
      </c>
      <c r="I7" t="s">
        <v>14</v>
      </c>
      <c r="J7" t="s">
        <v>156</v>
      </c>
      <c r="K7" t="s">
        <v>157</v>
      </c>
      <c r="L7" t="s">
        <v>95</v>
      </c>
      <c r="M7" t="s">
        <v>95</v>
      </c>
      <c r="N7" t="s">
        <v>68</v>
      </c>
      <c r="O7" t="s">
        <v>142</v>
      </c>
    </row>
    <row r="8" spans="1:15">
      <c r="A8" t="s">
        <v>61</v>
      </c>
      <c r="B8" t="s">
        <v>137</v>
      </c>
      <c r="C8" t="s">
        <v>93</v>
      </c>
      <c r="D8" t="s">
        <v>138</v>
      </c>
      <c r="E8" t="s">
        <v>88</v>
      </c>
      <c r="F8" t="s">
        <v>63</v>
      </c>
      <c r="G8" t="s">
        <v>94</v>
      </c>
      <c r="H8" t="s">
        <v>137</v>
      </c>
      <c r="I8" t="s">
        <v>14</v>
      </c>
      <c r="J8" t="s">
        <v>156</v>
      </c>
      <c r="K8" t="s">
        <v>157</v>
      </c>
      <c r="L8" t="s">
        <v>95</v>
      </c>
      <c r="M8" t="s">
        <v>95</v>
      </c>
      <c r="N8" t="s">
        <v>68</v>
      </c>
      <c r="O8" t="s">
        <v>142</v>
      </c>
    </row>
    <row r="9" spans="1:15">
      <c r="A9" t="s">
        <v>108</v>
      </c>
      <c r="B9" t="s">
        <v>137</v>
      </c>
      <c r="C9" t="s">
        <v>107</v>
      </c>
      <c r="D9" t="s">
        <v>138</v>
      </c>
      <c r="E9" t="s">
        <v>88</v>
      </c>
      <c r="F9" t="s">
        <v>109</v>
      </c>
      <c r="G9" t="s">
        <v>110</v>
      </c>
      <c r="H9" t="s">
        <v>137</v>
      </c>
      <c r="I9" t="s">
        <v>14</v>
      </c>
      <c r="J9" t="s">
        <v>148</v>
      </c>
      <c r="K9" t="s">
        <v>158</v>
      </c>
      <c r="L9" t="s">
        <v>113</v>
      </c>
      <c r="M9" t="s">
        <v>113</v>
      </c>
      <c r="N9" t="s">
        <v>114</v>
      </c>
      <c r="O9" t="s">
        <v>142</v>
      </c>
    </row>
    <row r="10" spans="1:15">
      <c r="A10" t="s">
        <v>70</v>
      </c>
      <c r="B10" t="s">
        <v>137</v>
      </c>
      <c r="C10" t="s">
        <v>119</v>
      </c>
      <c r="D10" t="s">
        <v>138</v>
      </c>
      <c r="E10" t="s">
        <v>120</v>
      </c>
      <c r="F10" t="s">
        <v>73</v>
      </c>
      <c r="G10" t="s">
        <v>74</v>
      </c>
      <c r="H10" t="s">
        <v>137</v>
      </c>
      <c r="I10" t="s">
        <v>14</v>
      </c>
      <c r="J10" t="s">
        <v>152</v>
      </c>
      <c r="K10" t="s">
        <v>153</v>
      </c>
      <c r="L10" t="s">
        <v>121</v>
      </c>
      <c r="M10" t="s">
        <v>121</v>
      </c>
      <c r="N10" t="s">
        <v>79</v>
      </c>
      <c r="O10" t="s">
        <v>142</v>
      </c>
    </row>
    <row r="11" spans="1:15">
      <c r="A11" t="s">
        <v>33</v>
      </c>
      <c r="B11" t="s">
        <v>137</v>
      </c>
      <c r="C11" t="s">
        <v>126</v>
      </c>
      <c r="D11" t="s">
        <v>138</v>
      </c>
      <c r="E11" t="s">
        <v>127</v>
      </c>
      <c r="F11" t="s">
        <v>82</v>
      </c>
      <c r="G11" t="s">
        <v>128</v>
      </c>
      <c r="H11" t="s">
        <v>137</v>
      </c>
      <c r="I11" t="s">
        <v>14</v>
      </c>
      <c r="J11" t="s">
        <v>159</v>
      </c>
      <c r="K11" t="s">
        <v>160</v>
      </c>
      <c r="L11" t="s">
        <v>129</v>
      </c>
      <c r="M11" t="s">
        <v>129</v>
      </c>
      <c r="N11" t="s">
        <v>44</v>
      </c>
      <c r="O11" t="s">
        <v>142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161</v>
      </c>
      <c r="B1" t="s">
        <v>162</v>
      </c>
      <c r="C1" t="s">
        <v>6</v>
      </c>
      <c r="D1" t="s">
        <v>163</v>
      </c>
      <c r="E1" t="s">
        <v>164</v>
      </c>
      <c r="F1" t="s">
        <v>165</v>
      </c>
      <c r="G1" t="s">
        <v>166</v>
      </c>
    </row>
    <row r="2" spans="1:7">
      <c r="A2" t="s">
        <v>137</v>
      </c>
      <c r="B2" t="s">
        <v>137</v>
      </c>
      <c r="C2" t="s">
        <v>137</v>
      </c>
      <c r="D2" t="s">
        <v>137</v>
      </c>
      <c r="E2" t="s">
        <v>137</v>
      </c>
      <c r="F2" t="s">
        <v>137</v>
      </c>
      <c r="G2" t="s">
        <v>137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167</v>
      </c>
      <c r="C1" t="s">
        <v>130</v>
      </c>
      <c r="D1" t="s">
        <v>168</v>
      </c>
      <c r="E1" t="s">
        <v>169</v>
      </c>
      <c r="F1" t="s">
        <v>170</v>
      </c>
      <c r="G1" t="s">
        <v>171</v>
      </c>
      <c r="H1" t="s">
        <v>172</v>
      </c>
      <c r="I1" t="s">
        <v>173</v>
      </c>
      <c r="J1" t="s">
        <v>7</v>
      </c>
    </row>
    <row r="2" spans="1:10">
      <c r="A2" t="s">
        <v>137</v>
      </c>
      <c r="B2" t="s">
        <v>137</v>
      </c>
      <c r="C2" t="s">
        <v>137</v>
      </c>
      <c r="D2" t="s">
        <v>137</v>
      </c>
      <c r="E2" t="s">
        <v>137</v>
      </c>
      <c r="F2" t="s">
        <v>137</v>
      </c>
      <c r="G2" t="s">
        <v>137</v>
      </c>
      <c r="H2" t="s">
        <v>137</v>
      </c>
      <c r="I2" t="s">
        <v>137</v>
      </c>
      <c r="J2" t="s">
        <v>137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3"/>
  <sheetViews>
    <sheetView tabSelected="1" workbookViewId="0">
      <selection activeCell="A22" sqref="A22:A23"/>
    </sheetView>
  </sheetViews>
  <sheetFormatPr defaultColWidth="8.83333333333333" defaultRowHeight="13.5" outlineLevelCol="7"/>
  <cols>
    <col min="1" max="1" width="21.375" customWidth="1"/>
    <col min="2" max="2" width="29.875" customWidth="1"/>
    <col min="3" max="3" width="12.5" customWidth="1"/>
  </cols>
  <sheetData>
    <row r="1" spans="1:7">
      <c r="A1" t="s">
        <v>16</v>
      </c>
      <c r="B1" t="s">
        <v>20</v>
      </c>
      <c r="C1" t="s">
        <v>8</v>
      </c>
      <c r="G1" t="s">
        <v>174</v>
      </c>
    </row>
    <row r="2" spans="1:8">
      <c r="A2" t="s">
        <v>32</v>
      </c>
      <c r="B2" t="s">
        <v>36</v>
      </c>
      <c r="C2" s="3">
        <v>295</v>
      </c>
      <c r="D2" t="str">
        <f>VLOOKUP(A2,HOP!A:L,12,0)</f>
        <v>295.00</v>
      </c>
      <c r="E2" t="str">
        <f>VLOOKUP(A2,HOP!A:C,3,0)</f>
        <v>2806919</v>
      </c>
      <c r="F2">
        <f>C2-D2</f>
        <v>0</v>
      </c>
      <c r="G2" t="str">
        <f>$G$1&amp;E2</f>
        <v>，2806919</v>
      </c>
      <c r="H2" t="str">
        <f>VLOOKUP(A2,HOP!A:U,21,0)</f>
        <v>直连</v>
      </c>
    </row>
    <row r="3" hidden="1" spans="1:8">
      <c r="A3" t="s">
        <v>45</v>
      </c>
      <c r="B3" t="s">
        <v>48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15" si="0">C3-D3</f>
        <v>#N/A</v>
      </c>
      <c r="G3" t="e">
        <f t="shared" ref="G3:G15" si="1">$G$1&amp;E3</f>
        <v>#N/A</v>
      </c>
      <c r="H3" t="e">
        <f>VLOOKUP(A3,HOP!A:U,21,0)</f>
        <v>#N/A</v>
      </c>
    </row>
    <row r="4" spans="1:8">
      <c r="A4" t="s">
        <v>57</v>
      </c>
      <c r="B4" t="s">
        <v>48</v>
      </c>
      <c r="C4" s="3">
        <v>191</v>
      </c>
      <c r="D4" t="str">
        <f>VLOOKUP(A4,HOP!A:L,12,0)</f>
        <v>191.00</v>
      </c>
      <c r="E4" t="str">
        <f>VLOOKUP(A4,HOP!A:C,3,0)</f>
        <v>2812971</v>
      </c>
      <c r="F4">
        <f t="shared" si="0"/>
        <v>0</v>
      </c>
      <c r="G4" t="str">
        <f t="shared" si="1"/>
        <v>，2812971</v>
      </c>
      <c r="H4" t="str">
        <f>VLOOKUP(A4,HOP!A:U,21,0)</f>
        <v>直连</v>
      </c>
    </row>
    <row r="5" spans="1:8">
      <c r="A5" t="s">
        <v>60</v>
      </c>
      <c r="B5" t="s">
        <v>48</v>
      </c>
      <c r="C5" s="3">
        <v>261</v>
      </c>
      <c r="D5" t="str">
        <f>VLOOKUP(A5,HOP!A:L,12,0)</f>
        <v>261.00</v>
      </c>
      <c r="E5" t="str">
        <f>VLOOKUP(A5,HOP!A:C,3,0)</f>
        <v>2814006</v>
      </c>
      <c r="F5">
        <f t="shared" si="0"/>
        <v>0</v>
      </c>
      <c r="G5" t="str">
        <f t="shared" si="1"/>
        <v>，2814006</v>
      </c>
      <c r="H5" t="str">
        <f>VLOOKUP(A5,HOP!A:U,21,0)</f>
        <v>直连</v>
      </c>
    </row>
    <row r="6" spans="1:8">
      <c r="A6" t="s">
        <v>69</v>
      </c>
      <c r="B6" t="s">
        <v>72</v>
      </c>
      <c r="C6" s="3">
        <v>429</v>
      </c>
      <c r="D6" t="str">
        <f>VLOOKUP(A6,HOP!A:L,12,0)</f>
        <v>429.00</v>
      </c>
      <c r="E6" t="str">
        <f>VLOOKUP(A6,HOP!A:C,3,0)</f>
        <v>2809545</v>
      </c>
      <c r="F6">
        <f t="shared" si="0"/>
        <v>0</v>
      </c>
      <c r="G6" t="str">
        <f t="shared" si="1"/>
        <v>，2809545</v>
      </c>
      <c r="H6" t="str">
        <f>VLOOKUP(A6,HOP!A:U,21,0)</f>
        <v>直连</v>
      </c>
    </row>
    <row r="7" spans="1:8">
      <c r="A7" t="s">
        <v>80</v>
      </c>
      <c r="B7" t="s">
        <v>81</v>
      </c>
      <c r="C7" s="3">
        <v>326</v>
      </c>
      <c r="D7" t="str">
        <f>VLOOKUP(A7,HOP!A:L,12,0)</f>
        <v>326.00</v>
      </c>
      <c r="E7" t="str">
        <f>VLOOKUP(A7,HOP!A:C,3,0)</f>
        <v>2814873</v>
      </c>
      <c r="F7">
        <f t="shared" si="0"/>
        <v>0</v>
      </c>
      <c r="G7" t="str">
        <f t="shared" si="1"/>
        <v>，2814873</v>
      </c>
      <c r="H7" t="str">
        <f>VLOOKUP(A7,HOP!A:U,21,0)</f>
        <v>直连</v>
      </c>
    </row>
    <row r="8" hidden="1" spans="1:8">
      <c r="A8" t="s">
        <v>87</v>
      </c>
      <c r="B8" t="s">
        <v>88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93</v>
      </c>
      <c r="B9" t="s">
        <v>88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96</v>
      </c>
      <c r="B10" t="s">
        <v>88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spans="1:8">
      <c r="A11" t="s">
        <v>107</v>
      </c>
      <c r="B11" t="s">
        <v>88</v>
      </c>
      <c r="C11" s="3">
        <v>400</v>
      </c>
      <c r="D11" t="str">
        <f>VLOOKUP(A11,HOP!A:L,12,0)</f>
        <v>400.00</v>
      </c>
      <c r="E11" t="str">
        <f>VLOOKUP(A11,HOP!A:C,3,0)</f>
        <v>2817539</v>
      </c>
      <c r="F11">
        <f t="shared" si="0"/>
        <v>0</v>
      </c>
      <c r="G11" t="str">
        <f t="shared" si="1"/>
        <v>，2817539</v>
      </c>
      <c r="H11" t="str">
        <f>VLOOKUP(A11,HOP!A:U,21,0)</f>
        <v>直连</v>
      </c>
    </row>
    <row r="12" spans="1:8">
      <c r="A12" t="s">
        <v>115</v>
      </c>
      <c r="B12" t="s">
        <v>116</v>
      </c>
      <c r="C12" s="3">
        <v>295</v>
      </c>
      <c r="D12" t="str">
        <f>VLOOKUP(A12,HOP!A:L,12,0)</f>
        <v>295.00</v>
      </c>
      <c r="E12" t="str">
        <f>VLOOKUP(A12,HOP!A:C,3,0)</f>
        <v>2821074</v>
      </c>
      <c r="F12">
        <f t="shared" si="0"/>
        <v>0</v>
      </c>
      <c r="G12" t="str">
        <f t="shared" si="1"/>
        <v>，2821074</v>
      </c>
      <c r="H12" t="str">
        <f>VLOOKUP(A12,HOP!A:U,21,0)</f>
        <v>直连</v>
      </c>
    </row>
    <row r="13" spans="1:8">
      <c r="A13" t="s">
        <v>119</v>
      </c>
      <c r="B13" t="s">
        <v>120</v>
      </c>
      <c r="C13" s="3">
        <v>429</v>
      </c>
      <c r="D13" t="str">
        <f>VLOOKUP(A13,HOP!A:L,12,0)</f>
        <v>429.00</v>
      </c>
      <c r="E13" t="str">
        <f>VLOOKUP(A13,HOP!A:C,3,0)</f>
        <v>2811002</v>
      </c>
      <c r="F13">
        <f t="shared" si="0"/>
        <v>0</v>
      </c>
      <c r="G13" t="str">
        <f t="shared" si="1"/>
        <v>，2811002</v>
      </c>
      <c r="H13" t="str">
        <f>VLOOKUP(A13,HOP!A:U,21,0)</f>
        <v>直连</v>
      </c>
    </row>
    <row r="14" spans="1:8">
      <c r="A14" t="s">
        <v>122</v>
      </c>
      <c r="B14" t="s">
        <v>123</v>
      </c>
      <c r="C14" s="3">
        <v>400</v>
      </c>
      <c r="D14" t="str">
        <f>VLOOKUP(A14,HOP!A:L,12,0)</f>
        <v>400.00</v>
      </c>
      <c r="E14" t="str">
        <f>VLOOKUP(A14,HOP!A:C,3,0)</f>
        <v>2821924</v>
      </c>
      <c r="F14">
        <f t="shared" si="0"/>
        <v>0</v>
      </c>
      <c r="G14" t="str">
        <f t="shared" si="1"/>
        <v>，2821924</v>
      </c>
      <c r="H14" t="str">
        <f>VLOOKUP(A14,HOP!A:U,21,0)</f>
        <v>直连</v>
      </c>
    </row>
    <row r="15" spans="1:8">
      <c r="A15" t="s">
        <v>126</v>
      </c>
      <c r="B15" t="s">
        <v>127</v>
      </c>
      <c r="C15" s="3">
        <v>326</v>
      </c>
      <c r="D15" t="str">
        <f>VLOOKUP(A15,HOP!A:L,12,0)</f>
        <v>326.00</v>
      </c>
      <c r="E15" t="str">
        <f>VLOOKUP(A15,HOP!A:C,3,0)</f>
        <v>2824665</v>
      </c>
      <c r="F15">
        <f t="shared" si="0"/>
        <v>0</v>
      </c>
      <c r="G15" t="str">
        <f t="shared" si="1"/>
        <v>，2824665</v>
      </c>
      <c r="H15" t="str">
        <f>VLOOKUP(A15,HOP!A:U,21,0)</f>
        <v>直连</v>
      </c>
    </row>
    <row r="17" spans="3:3">
      <c r="C17">
        <f>SUM(C2:C16)</f>
        <v>3352</v>
      </c>
    </row>
    <row r="19" spans="3:3">
      <c r="C19" t="s">
        <v>15</v>
      </c>
    </row>
    <row r="22" spans="1:1">
      <c r="A22" t="s">
        <v>175</v>
      </c>
    </row>
    <row r="23" spans="1:1">
      <c r="A23" t="s">
        <v>176</v>
      </c>
    </row>
  </sheetData>
  <autoFilter ref="A1:H15">
    <filterColumn colId="2">
      <filters>
        <filter val="400"/>
        <filter val="191"/>
        <filter val="261"/>
        <filter val="295"/>
        <filter val="326"/>
        <filter val="42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"/>
    </sheetView>
  </sheetViews>
  <sheetFormatPr defaultColWidth="8" defaultRowHeight="12.75"/>
  <cols>
    <col min="1" max="16383" width="8" style="1"/>
  </cols>
  <sheetData>
    <row r="1" s="1" customFormat="1" spans="1:22">
      <c r="A1" s="2" t="s">
        <v>177</v>
      </c>
      <c r="B1" s="2" t="s">
        <v>178</v>
      </c>
      <c r="C1" s="2" t="s">
        <v>179</v>
      </c>
      <c r="D1" s="2" t="s">
        <v>17</v>
      </c>
      <c r="E1" s="2" t="s">
        <v>180</v>
      </c>
      <c r="F1" s="2" t="s">
        <v>181</v>
      </c>
      <c r="G1" s="2" t="s">
        <v>182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  <c r="V1" s="2" t="s">
        <v>197</v>
      </c>
    </row>
    <row r="2" s="1" customFormat="1" spans="1:22">
      <c r="A2" s="1" t="s">
        <v>126</v>
      </c>
      <c r="B2" s="1" t="s">
        <v>198</v>
      </c>
      <c r="C2" s="1" t="s">
        <v>129</v>
      </c>
      <c r="D2" s="1" t="s">
        <v>33</v>
      </c>
      <c r="E2" s="1" t="s">
        <v>128</v>
      </c>
      <c r="F2" s="1" t="s">
        <v>198</v>
      </c>
      <c r="G2" s="1" t="s">
        <v>199</v>
      </c>
      <c r="H2" s="1" t="s">
        <v>200</v>
      </c>
      <c r="I2" s="1" t="s">
        <v>84</v>
      </c>
      <c r="J2" s="1" t="s">
        <v>201</v>
      </c>
      <c r="K2" s="1" t="s">
        <v>84</v>
      </c>
      <c r="L2" s="1" t="s">
        <v>84</v>
      </c>
      <c r="M2" s="1" t="s">
        <v>202</v>
      </c>
      <c r="N2" s="1" t="s">
        <v>202</v>
      </c>
      <c r="O2" s="1" t="s">
        <v>14</v>
      </c>
      <c r="P2" s="1" t="s">
        <v>203</v>
      </c>
      <c r="Q2" s="1" t="s">
        <v>204</v>
      </c>
      <c r="R2" s="1" t="s">
        <v>205</v>
      </c>
      <c r="S2" s="1" t="s">
        <v>140</v>
      </c>
      <c r="T2" s="1" t="s">
        <v>206</v>
      </c>
      <c r="U2" s="1" t="s">
        <v>207</v>
      </c>
      <c r="V2" s="1" t="s">
        <v>208</v>
      </c>
    </row>
    <row r="3" s="1" customFormat="1" spans="1:22">
      <c r="A3" s="1" t="s">
        <v>122</v>
      </c>
      <c r="B3" s="1" t="s">
        <v>209</v>
      </c>
      <c r="C3" s="1" t="s">
        <v>125</v>
      </c>
      <c r="D3" s="1" t="s">
        <v>210</v>
      </c>
      <c r="E3" s="1" t="s">
        <v>124</v>
      </c>
      <c r="F3" s="1" t="s">
        <v>209</v>
      </c>
      <c r="G3" s="1" t="s">
        <v>198</v>
      </c>
      <c r="H3" s="1" t="s">
        <v>200</v>
      </c>
      <c r="I3" s="1" t="s">
        <v>111</v>
      </c>
      <c r="J3" s="1" t="s">
        <v>201</v>
      </c>
      <c r="K3" s="1" t="s">
        <v>111</v>
      </c>
      <c r="L3" s="1" t="s">
        <v>111</v>
      </c>
      <c r="M3" s="1" t="s">
        <v>202</v>
      </c>
      <c r="N3" s="1" t="s">
        <v>202</v>
      </c>
      <c r="O3" s="1" t="s">
        <v>14</v>
      </c>
      <c r="P3" s="1" t="s">
        <v>203</v>
      </c>
      <c r="Q3" s="1" t="s">
        <v>204</v>
      </c>
      <c r="R3" s="1" t="s">
        <v>211</v>
      </c>
      <c r="S3" s="1" t="s">
        <v>140</v>
      </c>
      <c r="T3" s="1" t="s">
        <v>206</v>
      </c>
      <c r="U3" s="1" t="s">
        <v>207</v>
      </c>
      <c r="V3" s="1" t="s">
        <v>208</v>
      </c>
    </row>
    <row r="4" s="1" customFormat="1" spans="1:22">
      <c r="A4" s="1" t="s">
        <v>115</v>
      </c>
      <c r="B4" s="1" t="s">
        <v>212</v>
      </c>
      <c r="C4" s="1" t="s">
        <v>118</v>
      </c>
      <c r="D4" s="1" t="s">
        <v>33</v>
      </c>
      <c r="E4" s="1" t="s">
        <v>117</v>
      </c>
      <c r="F4" s="1" t="s">
        <v>212</v>
      </c>
      <c r="G4" s="1" t="s">
        <v>209</v>
      </c>
      <c r="H4" s="1" t="s">
        <v>200</v>
      </c>
      <c r="I4" s="1" t="s">
        <v>41</v>
      </c>
      <c r="J4" s="1" t="s">
        <v>201</v>
      </c>
      <c r="K4" s="1" t="s">
        <v>41</v>
      </c>
      <c r="L4" s="1" t="s">
        <v>41</v>
      </c>
      <c r="M4" s="1" t="s">
        <v>202</v>
      </c>
      <c r="N4" s="1" t="s">
        <v>202</v>
      </c>
      <c r="O4" s="1" t="s">
        <v>14</v>
      </c>
      <c r="P4" s="1" t="s">
        <v>203</v>
      </c>
      <c r="Q4" s="1" t="s">
        <v>204</v>
      </c>
      <c r="R4" s="1" t="s">
        <v>213</v>
      </c>
      <c r="S4" s="1" t="s">
        <v>140</v>
      </c>
      <c r="T4" s="1" t="s">
        <v>206</v>
      </c>
      <c r="U4" s="1" t="s">
        <v>207</v>
      </c>
      <c r="V4" s="1" t="s">
        <v>208</v>
      </c>
    </row>
    <row r="5" s="1" customFormat="1" spans="1:22">
      <c r="A5" s="1" t="s">
        <v>107</v>
      </c>
      <c r="B5" s="1" t="s">
        <v>214</v>
      </c>
      <c r="C5" s="1" t="s">
        <v>113</v>
      </c>
      <c r="D5" s="1" t="s">
        <v>210</v>
      </c>
      <c r="E5" s="1" t="s">
        <v>110</v>
      </c>
      <c r="F5" s="1" t="s">
        <v>214</v>
      </c>
      <c r="G5" s="1" t="s">
        <v>212</v>
      </c>
      <c r="H5" s="1" t="s">
        <v>200</v>
      </c>
      <c r="I5" s="1" t="s">
        <v>111</v>
      </c>
      <c r="J5" s="1" t="s">
        <v>201</v>
      </c>
      <c r="K5" s="1" t="s">
        <v>111</v>
      </c>
      <c r="L5" s="1" t="s">
        <v>111</v>
      </c>
      <c r="M5" s="1" t="s">
        <v>202</v>
      </c>
      <c r="N5" s="1" t="s">
        <v>202</v>
      </c>
      <c r="O5" s="1" t="s">
        <v>14</v>
      </c>
      <c r="P5" s="1" t="s">
        <v>203</v>
      </c>
      <c r="Q5" s="1" t="s">
        <v>204</v>
      </c>
      <c r="R5" s="1" t="s">
        <v>215</v>
      </c>
      <c r="S5" s="1" t="s">
        <v>140</v>
      </c>
      <c r="T5" s="1" t="s">
        <v>206</v>
      </c>
      <c r="U5" s="1" t="s">
        <v>207</v>
      </c>
      <c r="V5" s="1" t="s">
        <v>208</v>
      </c>
    </row>
    <row r="6" s="1" customFormat="1" spans="1:22">
      <c r="A6" s="1" t="s">
        <v>80</v>
      </c>
      <c r="B6" s="1" t="s">
        <v>216</v>
      </c>
      <c r="C6" s="1" t="s">
        <v>86</v>
      </c>
      <c r="D6" s="1" t="s">
        <v>33</v>
      </c>
      <c r="E6" s="1" t="s">
        <v>83</v>
      </c>
      <c r="F6" s="1" t="s">
        <v>216</v>
      </c>
      <c r="G6" s="1" t="s">
        <v>214</v>
      </c>
      <c r="H6" s="1" t="s">
        <v>200</v>
      </c>
      <c r="I6" s="1" t="s">
        <v>84</v>
      </c>
      <c r="J6" s="1" t="s">
        <v>201</v>
      </c>
      <c r="K6" s="1" t="s">
        <v>84</v>
      </c>
      <c r="L6" s="1" t="s">
        <v>84</v>
      </c>
      <c r="M6" s="1" t="s">
        <v>202</v>
      </c>
      <c r="N6" s="1" t="s">
        <v>202</v>
      </c>
      <c r="O6" s="1" t="s">
        <v>14</v>
      </c>
      <c r="P6" s="1" t="s">
        <v>203</v>
      </c>
      <c r="Q6" s="1" t="s">
        <v>204</v>
      </c>
      <c r="R6" s="1" t="s">
        <v>217</v>
      </c>
      <c r="S6" s="1" t="s">
        <v>140</v>
      </c>
      <c r="T6" s="1" t="s">
        <v>206</v>
      </c>
      <c r="U6" s="1" t="s">
        <v>207</v>
      </c>
      <c r="V6" s="1" t="s">
        <v>208</v>
      </c>
    </row>
    <row r="7" s="1" customFormat="1" spans="1:22">
      <c r="A7" s="1" t="s">
        <v>60</v>
      </c>
      <c r="B7" s="1" t="s">
        <v>218</v>
      </c>
      <c r="C7" s="1" t="s">
        <v>67</v>
      </c>
      <c r="D7" s="1" t="s">
        <v>219</v>
      </c>
      <c r="E7" s="1" t="s">
        <v>64</v>
      </c>
      <c r="F7" s="1" t="s">
        <v>218</v>
      </c>
      <c r="G7" s="1" t="s">
        <v>216</v>
      </c>
      <c r="H7" s="1" t="s">
        <v>200</v>
      </c>
      <c r="I7" s="1" t="s">
        <v>65</v>
      </c>
      <c r="J7" s="1" t="s">
        <v>201</v>
      </c>
      <c r="K7" s="1" t="s">
        <v>65</v>
      </c>
      <c r="L7" s="1" t="s">
        <v>65</v>
      </c>
      <c r="M7" s="1" t="s">
        <v>202</v>
      </c>
      <c r="N7" s="1" t="s">
        <v>202</v>
      </c>
      <c r="O7" s="1" t="s">
        <v>14</v>
      </c>
      <c r="P7" s="1" t="s">
        <v>203</v>
      </c>
      <c r="Q7" s="1" t="s">
        <v>204</v>
      </c>
      <c r="R7" s="1" t="s">
        <v>220</v>
      </c>
      <c r="S7" s="1" t="s">
        <v>140</v>
      </c>
      <c r="T7" s="1" t="s">
        <v>206</v>
      </c>
      <c r="U7" s="1" t="s">
        <v>207</v>
      </c>
      <c r="V7" s="1" t="s">
        <v>208</v>
      </c>
    </row>
    <row r="8" s="1" customFormat="1" spans="1:22">
      <c r="A8" s="1" t="s">
        <v>57</v>
      </c>
      <c r="B8" s="1" t="s">
        <v>218</v>
      </c>
      <c r="C8" s="1" t="s">
        <v>59</v>
      </c>
      <c r="D8" s="1" t="s">
        <v>221</v>
      </c>
      <c r="E8" s="1" t="s">
        <v>58</v>
      </c>
      <c r="F8" s="1" t="s">
        <v>218</v>
      </c>
      <c r="G8" s="1" t="s">
        <v>216</v>
      </c>
      <c r="H8" s="1" t="s">
        <v>200</v>
      </c>
      <c r="I8" s="1" t="s">
        <v>51</v>
      </c>
      <c r="J8" s="1" t="s">
        <v>201</v>
      </c>
      <c r="K8" s="1" t="s">
        <v>51</v>
      </c>
      <c r="L8" s="1" t="s">
        <v>51</v>
      </c>
      <c r="M8" s="1" t="s">
        <v>202</v>
      </c>
      <c r="N8" s="1" t="s">
        <v>202</v>
      </c>
      <c r="O8" s="1" t="s">
        <v>14</v>
      </c>
      <c r="P8" s="1" t="s">
        <v>203</v>
      </c>
      <c r="Q8" s="1" t="s">
        <v>204</v>
      </c>
      <c r="R8" s="1" t="s">
        <v>222</v>
      </c>
      <c r="S8" s="1" t="s">
        <v>140</v>
      </c>
      <c r="T8" s="1" t="s">
        <v>206</v>
      </c>
      <c r="U8" s="1" t="s">
        <v>207</v>
      </c>
      <c r="V8" s="1" t="s">
        <v>208</v>
      </c>
    </row>
    <row r="9" s="1" customFormat="1" spans="1:22">
      <c r="A9" s="1" t="s">
        <v>119</v>
      </c>
      <c r="B9" s="1" t="s">
        <v>223</v>
      </c>
      <c r="C9" s="1" t="s">
        <v>121</v>
      </c>
      <c r="D9" s="1" t="s">
        <v>224</v>
      </c>
      <c r="E9" s="1" t="s">
        <v>74</v>
      </c>
      <c r="F9" s="1" t="s">
        <v>214</v>
      </c>
      <c r="G9" s="1" t="s">
        <v>209</v>
      </c>
      <c r="H9" s="1" t="s">
        <v>200</v>
      </c>
      <c r="I9" s="1" t="s">
        <v>76</v>
      </c>
      <c r="J9" s="1" t="s">
        <v>201</v>
      </c>
      <c r="K9" s="1" t="s">
        <v>76</v>
      </c>
      <c r="L9" s="1" t="s">
        <v>76</v>
      </c>
      <c r="M9" s="1" t="s">
        <v>202</v>
      </c>
      <c r="N9" s="1" t="s">
        <v>202</v>
      </c>
      <c r="O9" s="1" t="s">
        <v>14</v>
      </c>
      <c r="P9" s="1" t="s">
        <v>203</v>
      </c>
      <c r="Q9" s="1" t="s">
        <v>204</v>
      </c>
      <c r="R9" s="1" t="s">
        <v>225</v>
      </c>
      <c r="S9" s="1" t="s">
        <v>140</v>
      </c>
      <c r="T9" s="1" t="s">
        <v>206</v>
      </c>
      <c r="U9" s="1" t="s">
        <v>207</v>
      </c>
      <c r="V9" s="1" t="s">
        <v>208</v>
      </c>
    </row>
    <row r="10" s="1" customFormat="1" spans="1:22">
      <c r="A10" s="1" t="s">
        <v>69</v>
      </c>
      <c r="B10" s="1" t="s">
        <v>226</v>
      </c>
      <c r="C10" s="1" t="s">
        <v>78</v>
      </c>
      <c r="D10" s="1" t="s">
        <v>224</v>
      </c>
      <c r="E10" s="1" t="s">
        <v>74</v>
      </c>
      <c r="F10" s="1" t="s">
        <v>223</v>
      </c>
      <c r="G10" s="1" t="s">
        <v>216</v>
      </c>
      <c r="H10" s="1" t="s">
        <v>200</v>
      </c>
      <c r="I10" s="1" t="s">
        <v>76</v>
      </c>
      <c r="J10" s="1" t="s">
        <v>201</v>
      </c>
      <c r="K10" s="1" t="s">
        <v>76</v>
      </c>
      <c r="L10" s="1" t="s">
        <v>76</v>
      </c>
      <c r="M10" s="1" t="s">
        <v>202</v>
      </c>
      <c r="N10" s="1" t="s">
        <v>202</v>
      </c>
      <c r="O10" s="1" t="s">
        <v>14</v>
      </c>
      <c r="P10" s="1" t="s">
        <v>203</v>
      </c>
      <c r="Q10" s="1" t="s">
        <v>204</v>
      </c>
      <c r="R10" s="1" t="s">
        <v>227</v>
      </c>
      <c r="S10" s="1" t="s">
        <v>140</v>
      </c>
      <c r="T10" s="1" t="s">
        <v>206</v>
      </c>
      <c r="U10" s="1" t="s">
        <v>207</v>
      </c>
      <c r="V10" s="1" t="s">
        <v>208</v>
      </c>
    </row>
    <row r="11" s="1" customFormat="1" spans="1:22">
      <c r="A11" s="1" t="s">
        <v>32</v>
      </c>
      <c r="B11" s="1" t="s">
        <v>228</v>
      </c>
      <c r="C11" s="1" t="s">
        <v>43</v>
      </c>
      <c r="D11" s="1" t="s">
        <v>33</v>
      </c>
      <c r="E11" s="1" t="s">
        <v>38</v>
      </c>
      <c r="F11" s="1" t="s">
        <v>223</v>
      </c>
      <c r="G11" s="1" t="s">
        <v>218</v>
      </c>
      <c r="H11" s="1" t="s">
        <v>200</v>
      </c>
      <c r="I11" s="1" t="s">
        <v>41</v>
      </c>
      <c r="J11" s="1" t="s">
        <v>201</v>
      </c>
      <c r="K11" s="1" t="s">
        <v>41</v>
      </c>
      <c r="L11" s="1" t="s">
        <v>41</v>
      </c>
      <c r="M11" s="1" t="s">
        <v>202</v>
      </c>
      <c r="N11" s="1" t="s">
        <v>202</v>
      </c>
      <c r="O11" s="1" t="s">
        <v>14</v>
      </c>
      <c r="P11" s="1" t="s">
        <v>203</v>
      </c>
      <c r="Q11" s="1" t="s">
        <v>204</v>
      </c>
      <c r="R11" s="1" t="s">
        <v>229</v>
      </c>
      <c r="S11" s="1" t="s">
        <v>140</v>
      </c>
      <c r="T11" s="1" t="s">
        <v>206</v>
      </c>
      <c r="U11" s="1" t="s">
        <v>207</v>
      </c>
      <c r="V11" s="1" t="s"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2022-11-29T03:04:13Z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3B9F3A913C614FA6B8F403FC6E126DA3</vt:lpwstr>
  </property>
  <property fmtid="{D5CDD505-2E9C-101B-9397-08002B2CF9AE}" pid="3" name="KSOProductBuildVer">
    <vt:lpwstr>2052-11.1.0.12763</vt:lpwstr>
  </property>
</Properties>
</file>