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<sst xmlns="http://schemas.openxmlformats.org/spreadsheetml/2006/main" count="137" uniqueCount="73">
  <si>
    <t>同程旅行对账单
(账期：20221121-20221127)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</si>
  <si>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</si>
  <si>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</si>
  <si>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</si>
  <si>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</si>
  <si>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</si>
  <si>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</si>
  <si>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</si>
  <si>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340.00</t>
  </si>
  <si>
    <t>CNY</t>
  </si>
  <si>
    <t>ES成享国际公寓(佛山金融高新区地铁站)</t>
  </si>
  <si>
    <t/>
  </si>
  <si>
    <t>小计:340.00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</si>
  <si>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</si>
  <si>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</si>
  <si>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</si>
  <si>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</si>
  <si>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</si>
  <si>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</si>
  <si>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</si>
  <si>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</si>
  <si>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</si>
  <si>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</si>
  <si>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</si>
  <si>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</si>
  <si>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1632058268</t>
  </si>
  <si>
    <t>李路路</t>
  </si>
  <si>
    <t>豪华大床房</t>
  </si>
  <si>
    <t>非分账</t>
  </si>
  <si>
    <t>2022/11/21</t>
  </si>
  <si>
    <t>2022/11/22</t>
  </si>
  <si>
    <t>1.00</t>
  </si>
  <si>
    <t>170.00</t>
  </si>
  <si>
    <t>1632076166</t>
  </si>
  <si>
    <t>谢胜瑜</t>
  </si>
  <si>
    <t>，</t>
  </si>
  <si>
    <t>A221129105137481</t>
  </si>
  <si>
    <t>总计：340元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</si>
  <si>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</si>
  <si>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</si>
  <si>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</si>
  <si>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</si>
  <si>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</si>
  <si>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</si>
  <si>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</si>
  <si>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</si>
  <si>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</si>
  <si>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</si>
  <si>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</si>
  <si>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</si>
  <si>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</si>
  <si>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</si>
  <si>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</si>
  <si>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</si>
  <si>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</si>
  <si>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</si>
  <si>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</si>
  <si>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</si>
  <si>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2022-11-21</t>
  </si>
  <si>
    <t>2814429</t>
  </si>
  <si>
    <t>2022-11-22</t>
  </si>
  <si>
    <t>退房日周结</t>
  </si>
  <si>
    <t>RMB</t>
  </si>
  <si>
    <t>0</t>
  </si>
  <si>
    <t>同程艺龙国内酒店EBK</t>
  </si>
  <si>
    <t>3703</t>
  </si>
  <si>
    <t>2022-11-21 21:53:59</t>
  </si>
  <si>
    <t>否</t>
  </si>
  <si>
    <t>广州汇登信息科技有限公司</t>
  </si>
  <si>
    <t>直采</t>
  </si>
  <si>
    <t>中国</t>
  </si>
  <si>
    <t>2814359</t>
  </si>
  <si>
    <t>2022-11-21 21:19:42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</si>
</sst>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3"/>
  <sheetViews>
    <sheetView workbookViewId="0">
      <selection activeCell="G6" sqref="G6"/>
    </sheetView>
  </sheetViews>
  <sheetFormatPr defaultColWidth="11" defaultRowHeight="14.25"/>
  <sheetData>
    <row r="1" ht="39" spans="2:2">
      <c r="B1" s="7" t="s">
        <v>0</v>
      </c>
    </row>
    <row r="5" spans="2:7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2:7">
      <c r="B6" s="6" t="s">
        <v>7</v>
      </c>
      <c r="C6" s="6" t="s">
        <v>8</v>
      </c>
      <c r="D6" s="6" t="s">
        <v>7</v>
      </c>
      <c r="E6" s="6" t="s">
        <v>7</v>
      </c>
      <c r="F6" s="6" t="s">
        <v>9</v>
      </c>
      <c r="G6" s="6" t="s">
        <v>8</v>
      </c>
    </row>
    <row r="10" spans="2:12">
      <c r="B10" s="4" t="s">
        <v>10</v>
      </c>
      <c r="C10" s="4" t="s">
        <v>11</v>
      </c>
      <c r="D10" s="4" t="s">
        <v>11</v>
      </c>
      <c r="E10" s="4" t="s">
        <v>11</v>
      </c>
      <c r="F10" s="4" t="s">
        <v>12</v>
      </c>
      <c r="G10" s="4" t="s">
        <v>11</v>
      </c>
      <c r="H10" s="4" t="s">
        <v>11</v>
      </c>
      <c r="I10" s="4" t="s">
        <v>11</v>
      </c>
      <c r="J10" s="4" t="s">
        <v>11</v>
      </c>
      <c r="K10" s="4" t="s">
        <v>11</v>
      </c>
      <c r="L10" s="4" t="s">
        <v>11</v>
      </c>
    </row>
    <row r="11" spans="2:13"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  <c r="J11" s="4" t="s">
        <v>21</v>
      </c>
      <c r="K11" s="4" t="s">
        <v>5</v>
      </c>
      <c r="L11" s="4" t="s">
        <v>22</v>
      </c>
      <c r="M11" s="4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9</v>
      </c>
      <c r="L13" t="s">
        <v>32</v>
      </c>
      <c r="M13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11" defaultRowHeight="14.25"/>
  <cols>
    <col min="1" max="1" width="11.5"/>
  </cols>
  <sheetData>
    <row r="1" spans="1:8">
      <c r="A1" s="4" t="s">
        <v>14</v>
      </c>
      <c r="B1" s="4" t="s">
        <v>19</v>
      </c>
      <c r="C1" s="4" t="s">
        <v>20</v>
      </c>
      <c r="D1" s="4" t="s">
        <v>22</v>
      </c>
      <c r="H1" t="s">
        <v>35</v>
      </c>
    </row>
    <row r="2" spans="1:9">
      <c r="A2" s="5">
        <v>1632058268</v>
      </c>
      <c r="B2" t="s">
        <v>29</v>
      </c>
      <c r="C2" t="s">
        <v>30</v>
      </c>
      <c r="D2" s="5">
        <v>170</v>
      </c>
      <c r="E2" t="str">
        <f>VLOOKUP(A2,HOP!A:L,12,0)</f>
        <v>170.00</v>
      </c>
      <c r="F2" t="str">
        <f>VLOOKUP(A2,HOP!A:C,3,0)</f>
        <v>2814359</v>
      </c>
      <c r="G2">
        <f>D2-E2</f>
        <v>0</v>
      </c>
      <c r="H2" t="str">
        <f>$H$1&amp;F2</f>
        <v>，2814359</v>
      </c>
      <c r="I2" t="str">
        <f>VLOOKUP(A2,HOP!A:U,21,0)</f>
        <v>直采</v>
      </c>
    </row>
    <row r="3" spans="1:9">
      <c r="A3" s="5">
        <v>1632076166</v>
      </c>
      <c r="B3" t="s">
        <v>29</v>
      </c>
      <c r="C3" t="s">
        <v>30</v>
      </c>
      <c r="D3" s="5">
        <v>170</v>
      </c>
      <c r="E3" t="str">
        <f>VLOOKUP(A3,HOP!A:L,12,0)</f>
        <v>170.00</v>
      </c>
      <c r="F3" t="str">
        <f>VLOOKUP(A3,HOP!A:C,3,0)</f>
        <v>2814429</v>
      </c>
      <c r="G3">
        <f>D3-E3</f>
        <v>0</v>
      </c>
      <c r="H3" t="str">
        <f>$H$1&amp;F3</f>
        <v>，2814429</v>
      </c>
      <c r="I3" t="str">
        <f>VLOOKUP(A3,HOP!A:U,21,0)</f>
        <v>直采</v>
      </c>
    </row>
    <row r="5" spans="4:4">
      <c r="D5">
        <f>SUM(D2:D4)</f>
        <v>340</v>
      </c>
    </row>
    <row r="6" spans="4:4">
      <c r="D6" s="6" t="s">
        <v>8</v>
      </c>
    </row>
    <row r="10" spans="1:1">
      <c r="A10" t="s">
        <v>36</v>
      </c>
    </row>
    <row r="11" spans="1:1">
      <c r="A11" t="s">
        <v>37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0.125" style="1"/>
    <col min="2" max="16383" width="8" style="1"/>
  </cols>
  <sheetData>
    <row r="1" s="1" customFormat="1" spans="1:22">
      <c r="A1" s="2" t="s">
        <v>38</v>
      </c>
      <c r="B1" s="2" t="s">
        <v>39</v>
      </c>
      <c r="C1" s="2" t="s">
        <v>40</v>
      </c>
      <c r="D1" s="2" t="s">
        <v>41</v>
      </c>
      <c r="E1" s="2" t="s">
        <v>42</v>
      </c>
      <c r="F1" s="2" t="s">
        <v>19</v>
      </c>
      <c r="G1" s="2" t="s">
        <v>20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2" t="s">
        <v>54</v>
      </c>
      <c r="T1" s="2" t="s">
        <v>55</v>
      </c>
      <c r="U1" s="2" t="s">
        <v>56</v>
      </c>
      <c r="V1" s="2" t="s">
        <v>57</v>
      </c>
    </row>
    <row r="2" s="1" customFormat="1" spans="1:22">
      <c r="A2" s="3">
        <v>1632076166</v>
      </c>
      <c r="B2" s="1" t="s">
        <v>58</v>
      </c>
      <c r="C2" s="1" t="s">
        <v>59</v>
      </c>
      <c r="D2" s="1" t="s">
        <v>10</v>
      </c>
      <c r="E2" s="1" t="s">
        <v>34</v>
      </c>
      <c r="F2" s="1" t="s">
        <v>58</v>
      </c>
      <c r="G2" s="1" t="s">
        <v>60</v>
      </c>
      <c r="H2" s="1" t="s">
        <v>61</v>
      </c>
      <c r="I2" s="1" t="s">
        <v>32</v>
      </c>
      <c r="J2" s="1" t="s">
        <v>62</v>
      </c>
      <c r="K2" s="1" t="s">
        <v>32</v>
      </c>
      <c r="L2" s="1" t="s">
        <v>32</v>
      </c>
      <c r="M2" s="1" t="s">
        <v>63</v>
      </c>
      <c r="N2" s="1" t="s">
        <v>63</v>
      </c>
      <c r="O2" s="1" t="s">
        <v>7</v>
      </c>
      <c r="P2" s="1" t="s">
        <v>64</v>
      </c>
      <c r="Q2" s="1" t="s">
        <v>65</v>
      </c>
      <c r="R2" s="1" t="s">
        <v>66</v>
      </c>
      <c r="S2" s="1" t="s">
        <v>67</v>
      </c>
      <c r="T2" s="1" t="s">
        <v>68</v>
      </c>
      <c r="U2" s="1" t="s">
        <v>69</v>
      </c>
      <c r="V2" s="1" t="s">
        <v>70</v>
      </c>
    </row>
    <row r="3" s="1" customFormat="1" spans="1:22">
      <c r="A3" s="3">
        <v>1632058268</v>
      </c>
      <c r="B3" s="1" t="s">
        <v>58</v>
      </c>
      <c r="C3" s="1" t="s">
        <v>71</v>
      </c>
      <c r="D3" s="1" t="s">
        <v>10</v>
      </c>
      <c r="E3" s="1" t="s">
        <v>26</v>
      </c>
      <c r="F3" s="1" t="s">
        <v>58</v>
      </c>
      <c r="G3" s="1" t="s">
        <v>60</v>
      </c>
      <c r="H3" s="1" t="s">
        <v>61</v>
      </c>
      <c r="I3" s="1" t="s">
        <v>32</v>
      </c>
      <c r="J3" s="1" t="s">
        <v>62</v>
      </c>
      <c r="K3" s="1" t="s">
        <v>32</v>
      </c>
      <c r="L3" s="1" t="s">
        <v>32</v>
      </c>
      <c r="M3" s="1" t="s">
        <v>63</v>
      </c>
      <c r="N3" s="1" t="s">
        <v>63</v>
      </c>
      <c r="O3" s="1" t="s">
        <v>7</v>
      </c>
      <c r="P3" s="1" t="s">
        <v>64</v>
      </c>
      <c r="Q3" s="1" t="s">
        <v>65</v>
      </c>
      <c r="R3" s="1" t="s">
        <v>72</v>
      </c>
      <c r="S3" s="1" t="s">
        <v>67</v>
      </c>
      <c r="T3" s="1" t="s">
        <v>68</v>
      </c>
      <c r="U3" s="1" t="s">
        <v>69</v>
      </c>
      <c r="V3" s="1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2022-11-29T02:48:42Z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994A6DF73E804E4B99052BD081334E0C</vt:lpwstr>
  </property>
  <property fmtid="{D5CDD505-2E9C-101B-9397-08002B2CF9AE}" pid="3" name="KSOProductBuildVer">
    <vt:lpwstr>2052-11.1.0.12763</vt:lpwstr>
  </property>
</Properties>
</file>