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<sst xmlns="http://schemas.openxmlformats.org/spreadsheetml/2006/main" count="224" uniqueCount="109">
  <si>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</si>
  <si>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</si>
  <si>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</si>
  <si>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</si>
  <si>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</si>
  <si>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</si>
  <si>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</si>
  <si>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</si>
  <si>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</si>
  <si>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</si>
  <si>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</si>
  <si>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</si>
  <si>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</si>
  <si>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</si>
  <si>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</si>
  <si>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</si>
  <si>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</si>
  <si>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</si>
  <si>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</si>
  <si>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</si>
  <si>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</si>
  <si>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</si>
  <si>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</si>
  <si>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</si>
  <si>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</si>
  <si>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999221763730769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</si>
  <si>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</si>
  <si>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</si>
  <si>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</si>
  <si>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</si>
  <si>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</si>
  <si>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蔡岳霖</t>
  </si>
  <si>
    <t>CA363221129CNY</t>
  </si>
  <si>
    <t>未提现</t>
  </si>
  <si>
    <t>携程开票</t>
  </si>
  <si>
    <t xml:space="preserve">	</t>
  </si>
  <si>
    <t xml:space="preserve">999221784754535	</t>
  </si>
  <si>
    <t>游宜家</t>
  </si>
  <si>
    <t xml:space="preserve">999221784767453	</t>
  </si>
  <si>
    <t>游宜家,林云香,刘赛仪</t>
  </si>
  <si>
    <t>取消</t>
  </si>
  <si>
    <t xml:space="preserve">999221784799515	</t>
  </si>
  <si>
    <t>商务城景大床房&lt;特惠专享&gt;&lt;双人入住&gt;&lt;日历房套餐高价值&gt;&lt;双早&gt;&lt;新酒店礼盒&gt;</t>
  </si>
  <si>
    <t xml:space="preserve">999221784878487	</t>
  </si>
  <si>
    <t>林云香</t>
  </si>
  <si>
    <t xml:space="preserve">999221784898086	</t>
  </si>
  <si>
    <t>刘赛仪</t>
  </si>
  <si>
    <t xml:space="preserve">999221785853893	</t>
  </si>
  <si>
    <t>谭庆优</t>
  </si>
  <si>
    <t xml:space="preserve">999221787919432	</t>
  </si>
  <si>
    <t>[西安]西安临潼悦椿温泉酒店(9825003)</t>
  </si>
  <si>
    <t>御璟大床房&lt;双人入住&gt;&lt;内宾&gt;&lt;预付&gt;&lt;无早&gt;</t>
  </si>
  <si>
    <t>桑海艳</t>
  </si>
  <si>
    <t xml:space="preserve">2795106	</t>
  </si>
  <si>
    <t xml:space="preserve">HBD-373297-439-2463720	</t>
  </si>
  <si>
    <t xml:space="preserve">999221789770802	</t>
  </si>
  <si>
    <t>御园双床房&lt;双人入住&gt;&lt;内宾&gt;&lt;预付&gt;&lt;无早&gt;</t>
  </si>
  <si>
    <t>冯海严</t>
  </si>
  <si>
    <t xml:space="preserve">2796140	</t>
  </si>
  <si>
    <t xml:space="preserve">HBD-373297-439-2464178	</t>
  </si>
  <si>
    <t>，</t>
  </si>
  <si>
    <t>202211101335580068</t>
  </si>
  <si>
    <t>202211122102530068</t>
  </si>
  <si>
    <t>202211122112340069</t>
  </si>
  <si>
    <t>202211122116120068</t>
  </si>
  <si>
    <t>202211122124490069</t>
  </si>
  <si>
    <t>202211130817130021</t>
  </si>
  <si>
    <t>A221129092645481</t>
  </si>
  <si>
    <t>房集：i221129092039 1923.6元</t>
  </si>
  <si>
    <t>CNY / HKD 当前参考汇率: 1.079892555</t>
  </si>
  <si>
    <t>总计： 3093.18 CNY/
3340.3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</si>
  <si>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</si>
  <si>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</si>
  <si>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</si>
  <si>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</si>
  <si>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</si>
  <si>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</si>
  <si>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</si>
  <si>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</si>
  <si>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</si>
  <si>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</si>
  <si>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</si>
  <si>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</si>
  <si>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</si>
  <si>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</si>
  <si>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</si>
  <si>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</si>
  <si>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</si>
  <si>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</si>
  <si>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</si>
  <si>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2022-11-13</t>
  </si>
  <si>
    <t>2796140</t>
  </si>
  <si>
    <t>西安临潼悦椿温泉酒店</t>
  </si>
  <si>
    <t>2022-11-14</t>
  </si>
  <si>
    <t>退房日周结</t>
  </si>
  <si>
    <t>539.34</t>
  </si>
  <si>
    <t>RMB</t>
  </si>
  <si>
    <t>0</t>
  </si>
  <si>
    <t>0.00</t>
  </si>
  <si>
    <t>携程国内直连(DD)</t>
  </si>
  <si>
    <t>01.011249</t>
  </si>
  <si>
    <t>2022-11-13 21:35:46</t>
  </si>
  <si>
    <t>否</t>
  </si>
  <si>
    <t>汇智国际旅游发展有限公司</t>
  </si>
  <si>
    <t>直连</t>
  </si>
  <si>
    <t>中国</t>
  </si>
  <si>
    <t>2795106</t>
  </si>
  <si>
    <t>630.24</t>
  </si>
  <si>
    <t>2022-11-13 12:19:08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</si>
</sst>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285750</xdr:colOff>
      <xdr:row>57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5441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44878</v>
      </c>
      <c r="G2" s="6">
        <v>44879</v>
      </c>
      <c r="H2" s="4">
        <v>1</v>
      </c>
      <c r="I2" s="4">
        <v>1</v>
      </c>
      <c r="J2" s="4">
        <v>1</v>
      </c>
      <c r="K2" s="4" t="s">
        <v>30</v>
      </c>
      <c r="L2" s="4">
        <v>320.6</v>
      </c>
      <c r="M2" s="4">
        <v>320.6</v>
      </c>
      <c r="N2" s="4" t="s">
        <v>31</v>
      </c>
      <c r="O2" s="4" t="s">
        <v>32</v>
      </c>
      <c r="P2" s="4" t="s">
        <v>33</v>
      </c>
      <c r="Q2" s="4">
        <v>0</v>
      </c>
      <c r="R2" s="8">
        <v>44875</v>
      </c>
      <c r="S2" s="6">
        <v>44894</v>
      </c>
      <c r="T2" s="4" t="s">
        <v>34</v>
      </c>
      <c r="U2" s="4">
        <v>320.6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44878</v>
      </c>
      <c r="G3" s="6">
        <v>44879</v>
      </c>
      <c r="H3" s="4">
        <v>1</v>
      </c>
      <c r="I3" s="4">
        <v>1</v>
      </c>
      <c r="J3" s="4">
        <v>1</v>
      </c>
      <c r="K3" s="4" t="s">
        <v>30</v>
      </c>
      <c r="L3" s="4">
        <v>320.6</v>
      </c>
      <c r="M3" s="4">
        <v>320.6</v>
      </c>
      <c r="N3" s="4" t="s">
        <v>37</v>
      </c>
      <c r="O3" s="4" t="s">
        <v>32</v>
      </c>
      <c r="P3" s="4" t="s">
        <v>33</v>
      </c>
      <c r="Q3" s="4">
        <v>0</v>
      </c>
      <c r="R3" s="8">
        <v>44877</v>
      </c>
      <c r="S3" s="6">
        <v>44894</v>
      </c>
      <c r="T3" s="4" t="s">
        <v>34</v>
      </c>
      <c r="U3" s="4">
        <v>320.6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44878</v>
      </c>
      <c r="G4" s="6">
        <v>44879</v>
      </c>
      <c r="H4" s="4">
        <v>3</v>
      </c>
      <c r="I4" s="4">
        <v>1</v>
      </c>
      <c r="J4" s="4">
        <v>3</v>
      </c>
      <c r="K4" s="4" t="s">
        <v>30</v>
      </c>
      <c r="L4" s="4">
        <v>961.8</v>
      </c>
      <c r="M4" s="4">
        <v>961.8</v>
      </c>
      <c r="N4" s="4" t="s">
        <v>39</v>
      </c>
      <c r="O4" s="4" t="s">
        <v>32</v>
      </c>
      <c r="P4" s="4" t="s">
        <v>33</v>
      </c>
      <c r="Q4" s="4">
        <v>0</v>
      </c>
      <c r="R4" s="8">
        <v>44877</v>
      </c>
      <c r="S4" s="6">
        <v>44894</v>
      </c>
      <c r="T4" s="4" t="s">
        <v>34</v>
      </c>
      <c r="U4" s="4">
        <v>961.8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38</v>
      </c>
      <c r="B5" s="4" t="s">
        <v>26</v>
      </c>
      <c r="C5" s="4" t="s">
        <v>40</v>
      </c>
      <c r="D5" s="4" t="s">
        <v>28</v>
      </c>
      <c r="E5" s="4" t="s">
        <v>29</v>
      </c>
      <c r="F5" s="6">
        <v>44878</v>
      </c>
      <c r="G5" s="6">
        <v>44879</v>
      </c>
      <c r="H5" s="4">
        <v>3</v>
      </c>
      <c r="I5" s="4">
        <v>1</v>
      </c>
      <c r="J5" s="4">
        <v>3</v>
      </c>
      <c r="K5" s="4" t="s">
        <v>30</v>
      </c>
      <c r="L5" s="4">
        <v>-961.8</v>
      </c>
      <c r="M5" s="4">
        <v>-961.8</v>
      </c>
      <c r="N5" s="4" t="s">
        <v>39</v>
      </c>
      <c r="O5" s="4" t="s">
        <v>32</v>
      </c>
      <c r="P5" s="4" t="s">
        <v>33</v>
      </c>
      <c r="Q5" s="4">
        <v>0</v>
      </c>
      <c r="R5" s="8">
        <v>44877</v>
      </c>
      <c r="S5" s="6">
        <v>44894</v>
      </c>
      <c r="T5" s="4" t="s">
        <v>34</v>
      </c>
      <c r="U5" s="4">
        <v>-961.8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28</v>
      </c>
      <c r="E6" s="4" t="s">
        <v>42</v>
      </c>
      <c r="F6" s="6">
        <v>44878</v>
      </c>
      <c r="G6" s="6">
        <v>44879</v>
      </c>
      <c r="H6" s="4">
        <v>1</v>
      </c>
      <c r="I6" s="4">
        <v>1</v>
      </c>
      <c r="J6" s="4">
        <v>1</v>
      </c>
      <c r="K6" s="4" t="s">
        <v>30</v>
      </c>
      <c r="L6" s="4">
        <v>320.6</v>
      </c>
      <c r="M6" s="4">
        <v>320.6</v>
      </c>
      <c r="N6" s="4" t="s">
        <v>37</v>
      </c>
      <c r="O6" s="4" t="s">
        <v>32</v>
      </c>
      <c r="P6" s="4" t="s">
        <v>33</v>
      </c>
      <c r="Q6" s="4">
        <v>0</v>
      </c>
      <c r="R6" s="8">
        <v>44877</v>
      </c>
      <c r="S6" s="6">
        <v>44894</v>
      </c>
      <c r="T6" s="4" t="s">
        <v>34</v>
      </c>
      <c r="U6" s="4">
        <v>320.6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28</v>
      </c>
      <c r="E7" s="4" t="s">
        <v>42</v>
      </c>
      <c r="F7" s="6">
        <v>44878</v>
      </c>
      <c r="G7" s="6">
        <v>44879</v>
      </c>
      <c r="H7" s="4">
        <v>1</v>
      </c>
      <c r="I7" s="4">
        <v>1</v>
      </c>
      <c r="J7" s="4">
        <v>1</v>
      </c>
      <c r="K7" s="4" t="s">
        <v>30</v>
      </c>
      <c r="L7" s="4">
        <v>320.6</v>
      </c>
      <c r="M7" s="4">
        <v>320.6</v>
      </c>
      <c r="N7" s="4" t="s">
        <v>44</v>
      </c>
      <c r="O7" s="4" t="s">
        <v>32</v>
      </c>
      <c r="P7" s="4" t="s">
        <v>33</v>
      </c>
      <c r="Q7" s="4">
        <v>0</v>
      </c>
      <c r="R7" s="8">
        <v>44877</v>
      </c>
      <c r="S7" s="6">
        <v>44894</v>
      </c>
      <c r="T7" s="4" t="s">
        <v>34</v>
      </c>
      <c r="U7" s="4">
        <v>320.6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45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44878</v>
      </c>
      <c r="G8" s="6">
        <v>44879</v>
      </c>
      <c r="H8" s="4">
        <v>1</v>
      </c>
      <c r="I8" s="4">
        <v>1</v>
      </c>
      <c r="J8" s="4">
        <v>1</v>
      </c>
      <c r="K8" s="4" t="s">
        <v>30</v>
      </c>
      <c r="L8" s="4">
        <v>320.6</v>
      </c>
      <c r="M8" s="4">
        <v>320.6</v>
      </c>
      <c r="N8" s="4" t="s">
        <v>46</v>
      </c>
      <c r="O8" s="4" t="s">
        <v>32</v>
      </c>
      <c r="P8" s="4" t="s">
        <v>33</v>
      </c>
      <c r="Q8" s="4">
        <v>0</v>
      </c>
      <c r="R8" s="8">
        <v>44877</v>
      </c>
      <c r="S8" s="6">
        <v>44894</v>
      </c>
      <c r="T8" s="4" t="s">
        <v>34</v>
      </c>
      <c r="U8" s="4">
        <v>320.6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47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44878</v>
      </c>
      <c r="G9" s="6">
        <v>44879</v>
      </c>
      <c r="H9" s="4">
        <v>1</v>
      </c>
      <c r="I9" s="4">
        <v>1</v>
      </c>
      <c r="J9" s="4">
        <v>1</v>
      </c>
      <c r="K9" s="4" t="s">
        <v>30</v>
      </c>
      <c r="L9" s="4">
        <v>320.6</v>
      </c>
      <c r="M9" s="4">
        <v>320.6</v>
      </c>
      <c r="N9" s="4" t="s">
        <v>48</v>
      </c>
      <c r="O9" s="4" t="s">
        <v>32</v>
      </c>
      <c r="P9" s="4" t="s">
        <v>33</v>
      </c>
      <c r="Q9" s="4">
        <v>0</v>
      </c>
      <c r="R9" s="8">
        <v>44878</v>
      </c>
      <c r="S9" s="6">
        <v>44894</v>
      </c>
      <c r="T9" s="4" t="s">
        <v>34</v>
      </c>
      <c r="U9" s="4">
        <v>320.6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49</v>
      </c>
      <c r="B10" s="4" t="s">
        <v>26</v>
      </c>
      <c r="C10" s="4" t="s">
        <v>27</v>
      </c>
      <c r="D10" s="4" t="s">
        <v>50</v>
      </c>
      <c r="E10" s="4" t="s">
        <v>51</v>
      </c>
      <c r="F10" s="6">
        <v>44878</v>
      </c>
      <c r="G10" s="6">
        <v>44879</v>
      </c>
      <c r="H10" s="4">
        <v>1</v>
      </c>
      <c r="I10" s="4">
        <v>1</v>
      </c>
      <c r="J10" s="4">
        <v>1</v>
      </c>
      <c r="K10" s="4" t="s">
        <v>30</v>
      </c>
      <c r="L10" s="4">
        <v>630.24</v>
      </c>
      <c r="M10" s="4">
        <v>630.24</v>
      </c>
      <c r="N10" s="4" t="s">
        <v>52</v>
      </c>
      <c r="O10" s="4" t="s">
        <v>32</v>
      </c>
      <c r="P10" s="4" t="s">
        <v>33</v>
      </c>
      <c r="Q10" s="4">
        <v>0</v>
      </c>
      <c r="R10" s="8">
        <v>44878</v>
      </c>
      <c r="S10" s="6">
        <v>44894</v>
      </c>
      <c r="T10" s="4" t="s">
        <v>34</v>
      </c>
      <c r="U10" s="4">
        <v>630.24</v>
      </c>
      <c r="V10" s="4">
        <v>0</v>
      </c>
      <c r="W10" s="4">
        <v>0</v>
      </c>
      <c r="X10" s="4" t="s">
        <v>53</v>
      </c>
      <c r="Y10" s="4" t="s">
        <v>54</v>
      </c>
    </row>
    <row r="11" s="4" customFormat="1" spans="1:25">
      <c r="A11" s="4" t="s">
        <v>55</v>
      </c>
      <c r="B11" s="4" t="s">
        <v>26</v>
      </c>
      <c r="C11" s="4" t="s">
        <v>27</v>
      </c>
      <c r="D11" s="4" t="s">
        <v>50</v>
      </c>
      <c r="E11" s="4" t="s">
        <v>56</v>
      </c>
      <c r="F11" s="6">
        <v>44878</v>
      </c>
      <c r="G11" s="6">
        <v>44879</v>
      </c>
      <c r="H11" s="4">
        <v>1</v>
      </c>
      <c r="I11" s="4">
        <v>1</v>
      </c>
      <c r="J11" s="4">
        <v>1</v>
      </c>
      <c r="K11" s="4" t="s">
        <v>30</v>
      </c>
      <c r="L11" s="4">
        <v>539.34</v>
      </c>
      <c r="M11" s="4">
        <v>539.34</v>
      </c>
      <c r="N11" s="4" t="s">
        <v>57</v>
      </c>
      <c r="O11" s="4" t="s">
        <v>32</v>
      </c>
      <c r="P11" s="4" t="s">
        <v>33</v>
      </c>
      <c r="Q11" s="4">
        <v>0</v>
      </c>
      <c r="R11" s="8">
        <v>44878</v>
      </c>
      <c r="S11" s="6">
        <v>44894</v>
      </c>
      <c r="T11" s="4" t="s">
        <v>34</v>
      </c>
      <c r="U11" s="4">
        <v>539.34</v>
      </c>
      <c r="V11" s="4">
        <v>0</v>
      </c>
      <c r="W11" s="4">
        <v>0</v>
      </c>
      <c r="X11" s="4" t="s">
        <v>58</v>
      </c>
      <c r="Y11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5" sqref="A15:D19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10">
      <c r="A2" s="5">
        <v>999221763730769</v>
      </c>
      <c r="B2" s="6">
        <v>44878</v>
      </c>
      <c r="C2" s="6">
        <v>44879</v>
      </c>
      <c r="D2" s="4">
        <v>320.6</v>
      </c>
      <c r="E2" s="4">
        <v>320.6</v>
      </c>
      <c r="F2" s="9" t="s">
        <v>61</v>
      </c>
      <c r="G2" s="4">
        <f>D2-E2</f>
        <v>0</v>
      </c>
      <c r="H2" s="4" t="str">
        <f>$H$1&amp;F2</f>
        <v>，202211101335580068</v>
      </c>
      <c r="I2" s="4" t="e">
        <f>VLOOKUP(A2,HOP!A:U,21,0)</f>
        <v>#N/A</v>
      </c>
      <c r="J2" s="7">
        <v>11.1</v>
      </c>
    </row>
    <row r="3" s="4" customFormat="1" spans="1:10">
      <c r="A3" s="5">
        <v>999221784754535</v>
      </c>
      <c r="B3" s="6">
        <v>44878</v>
      </c>
      <c r="C3" s="6">
        <v>44879</v>
      </c>
      <c r="D3" s="4">
        <v>320.6</v>
      </c>
      <c r="E3" s="4">
        <v>320.6</v>
      </c>
      <c r="F3" s="9" t="s">
        <v>62</v>
      </c>
      <c r="G3" s="4">
        <f t="shared" ref="G3:G10" si="0">D3-E3</f>
        <v>0</v>
      </c>
      <c r="H3" s="4" t="str">
        <f t="shared" ref="H3:H10" si="1">$H$1&amp;F3</f>
        <v>，202211122102530068</v>
      </c>
      <c r="I3" s="4" t="e">
        <f>VLOOKUP(A3,HOP!A:U,21,0)</f>
        <v>#N/A</v>
      </c>
      <c r="J3" s="4">
        <v>11.12</v>
      </c>
    </row>
    <row r="4" s="4" customFormat="1" hidden="1" spans="1:9">
      <c r="A4" s="5">
        <v>999221784767453</v>
      </c>
      <c r="B4" s="6">
        <v>44878</v>
      </c>
      <c r="C4" s="6">
        <v>44879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10">
      <c r="A5" s="5">
        <v>999221784799515</v>
      </c>
      <c r="B5" s="6">
        <v>44878</v>
      </c>
      <c r="C5" s="6">
        <v>44879</v>
      </c>
      <c r="D5" s="4">
        <v>320.6</v>
      </c>
      <c r="E5" s="4">
        <v>320.6</v>
      </c>
      <c r="F5" s="9" t="s">
        <v>63</v>
      </c>
      <c r="G5" s="4">
        <f t="shared" si="0"/>
        <v>0</v>
      </c>
      <c r="H5" s="4" t="str">
        <f t="shared" si="1"/>
        <v>，202211122112340069</v>
      </c>
      <c r="I5" s="4" t="e">
        <f>VLOOKUP(A5,HOP!A:U,21,0)</f>
        <v>#N/A</v>
      </c>
      <c r="J5" s="4">
        <v>11.12</v>
      </c>
    </row>
    <row r="6" s="4" customFormat="1" spans="1:10">
      <c r="A6" s="5">
        <v>999221784878487</v>
      </c>
      <c r="B6" s="6">
        <v>44878</v>
      </c>
      <c r="C6" s="6">
        <v>44879</v>
      </c>
      <c r="D6" s="4">
        <v>320.6</v>
      </c>
      <c r="E6" s="4">
        <v>320.6</v>
      </c>
      <c r="F6" s="9" t="s">
        <v>64</v>
      </c>
      <c r="G6" s="4">
        <f t="shared" si="0"/>
        <v>0</v>
      </c>
      <c r="H6" s="4" t="str">
        <f t="shared" si="1"/>
        <v>，202211122116120068</v>
      </c>
      <c r="I6" s="4" t="e">
        <f>VLOOKUP(A6,HOP!A:U,21,0)</f>
        <v>#N/A</v>
      </c>
      <c r="J6" s="4">
        <v>11.12</v>
      </c>
    </row>
    <row r="7" s="4" customFormat="1" spans="1:10">
      <c r="A7" s="5">
        <v>999221784898086</v>
      </c>
      <c r="B7" s="6">
        <v>44878</v>
      </c>
      <c r="C7" s="6">
        <v>44879</v>
      </c>
      <c r="D7" s="4">
        <v>320.6</v>
      </c>
      <c r="E7" s="4">
        <v>320.6</v>
      </c>
      <c r="F7" s="9" t="s">
        <v>65</v>
      </c>
      <c r="G7" s="4">
        <f t="shared" si="0"/>
        <v>0</v>
      </c>
      <c r="H7" s="4" t="str">
        <f t="shared" si="1"/>
        <v>，202211122124490069</v>
      </c>
      <c r="I7" s="4" t="e">
        <f>VLOOKUP(A7,HOP!A:U,21,0)</f>
        <v>#N/A</v>
      </c>
      <c r="J7" s="4">
        <v>11.12</v>
      </c>
    </row>
    <row r="8" s="4" customFormat="1" spans="1:10">
      <c r="A8" s="5">
        <v>999221785853893</v>
      </c>
      <c r="B8" s="6">
        <v>44878</v>
      </c>
      <c r="C8" s="6">
        <v>44879</v>
      </c>
      <c r="D8" s="4">
        <v>320.6</v>
      </c>
      <c r="E8" s="4">
        <v>320.6</v>
      </c>
      <c r="F8" s="9" t="s">
        <v>66</v>
      </c>
      <c r="G8" s="4">
        <f t="shared" si="0"/>
        <v>0</v>
      </c>
      <c r="H8" s="4" t="str">
        <f t="shared" si="1"/>
        <v>，202211130817130021</v>
      </c>
      <c r="I8" s="4" t="e">
        <f>VLOOKUP(A8,HOP!A:U,21,0)</f>
        <v>#N/A</v>
      </c>
      <c r="J8" s="4">
        <v>11.13</v>
      </c>
    </row>
    <row r="9" s="4" customFormat="1" spans="1:9">
      <c r="A9" s="5">
        <v>999221787919432</v>
      </c>
      <c r="B9" s="6">
        <v>44878</v>
      </c>
      <c r="C9" s="6">
        <v>44879</v>
      </c>
      <c r="D9" s="4">
        <v>630.24</v>
      </c>
      <c r="E9" s="4" t="str">
        <f>VLOOKUP(A9,HOP!A:L,12,0)</f>
        <v>630.24</v>
      </c>
      <c r="F9" s="4" t="str">
        <f>VLOOKUP(A9,HOP!A:C,3,0)</f>
        <v>2795106</v>
      </c>
      <c r="G9" s="4">
        <f t="shared" si="0"/>
        <v>0</v>
      </c>
      <c r="H9" s="4" t="str">
        <f t="shared" si="1"/>
        <v>，2795106</v>
      </c>
      <c r="I9" s="4" t="str">
        <f>VLOOKUP(A9,HOP!A:U,21,0)</f>
        <v>直连</v>
      </c>
    </row>
    <row r="10" s="4" customFormat="1" spans="1:9">
      <c r="A10" s="5">
        <v>999221789770802</v>
      </c>
      <c r="B10" s="6">
        <v>44878</v>
      </c>
      <c r="C10" s="6">
        <v>44879</v>
      </c>
      <c r="D10" s="4">
        <v>539.34</v>
      </c>
      <c r="E10" s="4" t="str">
        <f>VLOOKUP(A10,HOP!A:L,12,0)</f>
        <v>539.34</v>
      </c>
      <c r="F10" s="4" t="str">
        <f>VLOOKUP(A10,HOP!A:C,3,0)</f>
        <v>2796140</v>
      </c>
      <c r="G10" s="4">
        <f t="shared" si="0"/>
        <v>0</v>
      </c>
      <c r="H10" s="4" t="str">
        <f t="shared" si="1"/>
        <v>，2796140</v>
      </c>
      <c r="I10" s="4" t="str">
        <f>VLOOKUP(A10,HOP!A:U,21,0)</f>
        <v>直连</v>
      </c>
    </row>
    <row r="12" spans="4:4">
      <c r="D12" s="4">
        <f>SUM(D2:D11)</f>
        <v>3093.18</v>
      </c>
    </row>
    <row r="15" spans="1:4">
      <c r="A15" s="4" t="s">
        <v>67</v>
      </c>
      <c r="C15" s="4">
        <v>1169.58</v>
      </c>
      <c r="D15" s="4">
        <v>1263.02</v>
      </c>
    </row>
    <row r="16" spans="1:4">
      <c r="A16" s="4" t="s">
        <v>68</v>
      </c>
      <c r="C16" s="4">
        <v>1923.6</v>
      </c>
      <c r="D16" s="4">
        <v>2077.28</v>
      </c>
    </row>
    <row r="17" spans="1:4">
      <c r="A17" s="4" t="s">
        <v>69</v>
      </c>
      <c r="C17" s="4">
        <f>SUBTOTAL(9,C15:C16)</f>
        <v>3093.18</v>
      </c>
      <c r="D17" s="4">
        <f>SUBTOTAL(9,D15:D16)</f>
        <v>3340.3</v>
      </c>
    </row>
    <row r="18" spans="1:1">
      <c r="A18" s="4" t="s">
        <v>70</v>
      </c>
    </row>
  </sheetData>
  <autoFilter ref="A1:XFD18">
    <filterColumn colId="3">
      <filters blank="1">
        <filter val="539.34"/>
        <filter val="630.24"/>
        <filter val="320.6"/>
        <filter val="3093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999221789770802</v>
      </c>
      <c r="B2" s="1" t="s">
        <v>90</v>
      </c>
      <c r="C2" s="1" t="s">
        <v>91</v>
      </c>
      <c r="D2" s="1" t="s">
        <v>92</v>
      </c>
      <c r="E2" s="1" t="s">
        <v>57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999221787919432</v>
      </c>
      <c r="B3" s="1" t="s">
        <v>90</v>
      </c>
      <c r="C3" s="1" t="s">
        <v>106</v>
      </c>
      <c r="D3" s="1" t="s">
        <v>92</v>
      </c>
      <c r="E3" s="1" t="s">
        <v>52</v>
      </c>
      <c r="F3" s="1" t="s">
        <v>90</v>
      </c>
      <c r="G3" s="1" t="s">
        <v>93</v>
      </c>
      <c r="H3" s="1" t="s">
        <v>94</v>
      </c>
      <c r="I3" s="1" t="s">
        <v>107</v>
      </c>
      <c r="J3" s="1" t="s">
        <v>96</v>
      </c>
      <c r="K3" s="1" t="s">
        <v>107</v>
      </c>
      <c r="L3" s="1" t="s">
        <v>107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108</v>
      </c>
      <c r="S3" s="1" t="s">
        <v>102</v>
      </c>
      <c r="T3" s="1" t="s">
        <v>103</v>
      </c>
      <c r="U3" s="1" t="s">
        <v>104</v>
      </c>
      <c r="V3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2022-11-29T01:09:24Z</dcterms:created>
  <dcterms:modified xsi:type="dcterms:W3CDTF">2022-11-29T01:24:37Z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7552EC021C9A414B838C802EB529E897</vt:lpwstr>
  </property>
  <property fmtid="{D5CDD505-2E9C-101B-9397-08002B2CF9AE}" pid="3" name="KSOProductBuildVer">
    <vt:lpwstr>2052-11.1.0.12763</vt:lpwstr>
  </property>
</Properties>
</file>