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<sst xmlns="http://schemas.openxmlformats.org/spreadsheetml/2006/main" count="178" uniqueCount="105">
  <si>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</si>
  <si>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</si>
  <si>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</si>
  <si>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</si>
  <si>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</si>
  <si>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</si>
  <si>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</si>
  <si>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</si>
  <si>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</si>
  <si>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</si>
  <si>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</si>
  <si>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</si>
  <si>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</si>
  <si>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</si>
  <si>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</si>
  <si>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</si>
  <si>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</si>
  <si>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</si>
  <si>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</si>
  <si>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</si>
  <si>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</si>
  <si>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</si>
  <si>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</si>
  <si>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</si>
  <si>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</si>
  <si>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999221773874541	</t>
  </si>
  <si>
    <t>Ctrip</t>
  </si>
  <si>
    <t>正常</t>
  </si>
  <si>
    <t>[昆明]全季酒店(昆明环城北路火车北站店）(93874307)</t>
  </si>
  <si>
    <t>高级大床房&lt;至多8间&gt;&lt;2人入住&gt;</t>
  </si>
  <si>
    <t>CNY</t>
  </si>
  <si>
    <t>张黄伟</t>
  </si>
  <si>
    <t>CA13744221130CNY</t>
  </si>
  <si>
    <t>未提现</t>
  </si>
  <si>
    <t>携程开票</t>
  </si>
  <si>
    <t xml:space="preserve">2790252	</t>
  </si>
  <si>
    <t xml:space="preserve">R6500516100869785001	</t>
  </si>
  <si>
    <t xml:space="preserve">21775496979	</t>
  </si>
  <si>
    <t>[高雄]高雄喜迎旅店(Greet Inn)(80941634)</t>
  </si>
  <si>
    <t>豪华双人房&lt;至多8间&gt;&lt;2人入住&gt;</t>
  </si>
  <si>
    <t>LIU/SHUYI</t>
  </si>
  <si>
    <t xml:space="preserve">2790855	</t>
  </si>
  <si>
    <t xml:space="preserve">	</t>
  </si>
  <si>
    <t xml:space="preserve">999221790408327	</t>
  </si>
  <si>
    <t>[苏州]尚客优连锁酒店(苏州吴中区红庄地铁站店)(88988890)</t>
  </si>
  <si>
    <t>特惠大床房&lt;至多8间&gt;&lt;2人入住&gt;</t>
  </si>
  <si>
    <t>马沣烨</t>
  </si>
  <si>
    <t xml:space="preserve">2796448	</t>
  </si>
  <si>
    <t xml:space="preserve">(THK)YD02770221114020214178;	</t>
  </si>
  <si>
    <t xml:space="preserve">999221793367466	</t>
  </si>
  <si>
    <t>[长沙]长沙富力万达文华酒店(94917813)</t>
  </si>
  <si>
    <t>豪华大床房&lt;至多8间&gt;&lt;90天内可预订&gt;&lt;2人入住&gt;</t>
  </si>
  <si>
    <t>贺锋</t>
  </si>
  <si>
    <t xml:space="preserve">2797370	</t>
  </si>
  <si>
    <t xml:space="preserve">(WDG)29173418	</t>
  </si>
  <si>
    <t>取消</t>
  </si>
  <si>
    <t>，</t>
  </si>
  <si>
    <t xml:space="preserve"> 1568 CNY</t>
  </si>
  <si>
    <t>A221130093605481</t>
  </si>
  <si>
    <t>总计：1568元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</si>
  <si>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</si>
  <si>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</si>
  <si>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</si>
  <si>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</si>
  <si>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</si>
  <si>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</si>
  <si>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</si>
  <si>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</si>
  <si>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</si>
  <si>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</si>
  <si>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</si>
  <si>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</si>
  <si>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</si>
  <si>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</si>
  <si>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</si>
  <si>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</si>
  <si>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</si>
  <si>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</si>
  <si>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</si>
  <si>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2022-11-11</t>
  </si>
  <si>
    <t>2790855</t>
  </si>
  <si>
    <t>高雄喜迎旅店</t>
  </si>
  <si>
    <t>LIU SHUYI</t>
  </si>
  <si>
    <t>2022-11-14</t>
  </si>
  <si>
    <t>2022-11-15</t>
  </si>
  <si>
    <t>退房日月结</t>
  </si>
  <si>
    <t>507.00</t>
  </si>
  <si>
    <t>RMB</t>
  </si>
  <si>
    <t>0</t>
  </si>
  <si>
    <t>0.00</t>
  </si>
  <si>
    <t>携程汇登国内直连</t>
  </si>
  <si>
    <t>01.011264</t>
  </si>
  <si>
    <t>2022-11-11 15:15:21</t>
  </si>
  <si>
    <t>否</t>
  </si>
  <si>
    <t>广州汇登信息科技有限公司</t>
  </si>
  <si>
    <t>直连</t>
  </si>
  <si>
    <t>中国</t>
  </si>
  <si>
    <t>2790252</t>
  </si>
  <si>
    <t>全季酒店(昆明环城北路火车北站店）</t>
  </si>
  <si>
    <t>259.00</t>
  </si>
  <si>
    <t>2022-11-11 11:23:07</t>
  </si>
  <si>
    <t>2797370</t>
  </si>
  <si>
    <t>长沙富力万达文华酒店</t>
  </si>
  <si>
    <t>802.00</t>
  </si>
  <si>
    <t>2022-11-14 14:10:05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</si>
</sst>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44879</v>
      </c>
      <c r="G2" s="6">
        <v>44880</v>
      </c>
      <c r="H2" s="4">
        <v>1</v>
      </c>
      <c r="I2" s="4">
        <v>1</v>
      </c>
      <c r="J2" s="4">
        <v>1</v>
      </c>
      <c r="K2" s="4" t="s">
        <v>30</v>
      </c>
      <c r="L2" s="4">
        <v>259</v>
      </c>
      <c r="M2" s="4">
        <v>259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44895</v>
      </c>
      <c r="T2" s="4" t="s">
        <v>34</v>
      </c>
      <c r="U2" s="4">
        <v>259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44879</v>
      </c>
      <c r="G3" s="6">
        <v>44880</v>
      </c>
      <c r="H3" s="4">
        <v>1</v>
      </c>
      <c r="I3" s="4">
        <v>1</v>
      </c>
      <c r="J3" s="4">
        <v>1</v>
      </c>
      <c r="K3" s="4" t="s">
        <v>30</v>
      </c>
      <c r="L3" s="4">
        <v>507</v>
      </c>
      <c r="M3" s="4">
        <v>507</v>
      </c>
      <c r="N3" s="4" t="s">
        <v>40</v>
      </c>
      <c r="O3" s="4" t="s">
        <v>32</v>
      </c>
      <c r="P3" s="4" t="s">
        <v>33</v>
      </c>
      <c r="Q3" s="4">
        <v>0</v>
      </c>
      <c r="R3" s="7">
        <v>44876</v>
      </c>
      <c r="S3" s="6">
        <v>44895</v>
      </c>
      <c r="T3" s="4" t="s">
        <v>34</v>
      </c>
      <c r="U3" s="4">
        <v>507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44879</v>
      </c>
      <c r="G4" s="6">
        <v>44880</v>
      </c>
      <c r="H4" s="4">
        <v>1</v>
      </c>
      <c r="I4" s="4">
        <v>1</v>
      </c>
      <c r="J4" s="4">
        <v>1</v>
      </c>
      <c r="K4" s="4" t="s">
        <v>30</v>
      </c>
      <c r="L4" s="4">
        <v>123</v>
      </c>
      <c r="M4" s="4">
        <v>123</v>
      </c>
      <c r="N4" s="4" t="s">
        <v>46</v>
      </c>
      <c r="O4" s="4" t="s">
        <v>32</v>
      </c>
      <c r="P4" s="4" t="s">
        <v>33</v>
      </c>
      <c r="Q4" s="4">
        <v>0</v>
      </c>
      <c r="R4" s="7">
        <v>44879</v>
      </c>
      <c r="S4" s="6">
        <v>44895</v>
      </c>
      <c r="T4" s="4" t="s">
        <v>34</v>
      </c>
      <c r="U4" s="4">
        <v>123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44879</v>
      </c>
      <c r="G5" s="6">
        <v>44880</v>
      </c>
      <c r="H5" s="4">
        <v>1</v>
      </c>
      <c r="I5" s="4">
        <v>1</v>
      </c>
      <c r="J5" s="4">
        <v>1</v>
      </c>
      <c r="K5" s="4" t="s">
        <v>30</v>
      </c>
      <c r="L5" s="4">
        <v>802</v>
      </c>
      <c r="M5" s="4">
        <v>802</v>
      </c>
      <c r="N5" s="4" t="s">
        <v>52</v>
      </c>
      <c r="O5" s="4" t="s">
        <v>32</v>
      </c>
      <c r="P5" s="4" t="s">
        <v>33</v>
      </c>
      <c r="Q5" s="4">
        <v>0</v>
      </c>
      <c r="R5" s="7">
        <v>44879</v>
      </c>
      <c r="S5" s="6">
        <v>44895</v>
      </c>
      <c r="T5" s="4" t="s">
        <v>34</v>
      </c>
      <c r="U5" s="4">
        <v>802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43</v>
      </c>
      <c r="B6" s="4" t="s">
        <v>26</v>
      </c>
      <c r="C6" s="4" t="s">
        <v>55</v>
      </c>
      <c r="D6" s="4" t="s">
        <v>44</v>
      </c>
      <c r="E6" s="4" t="s">
        <v>45</v>
      </c>
      <c r="F6" s="6">
        <v>44879</v>
      </c>
      <c r="G6" s="6">
        <v>44880</v>
      </c>
      <c r="H6" s="4">
        <v>1</v>
      </c>
      <c r="I6" s="4">
        <v>1</v>
      </c>
      <c r="J6" s="4">
        <v>1</v>
      </c>
      <c r="K6" s="4" t="s">
        <v>30</v>
      </c>
      <c r="L6" s="4">
        <v>-123</v>
      </c>
      <c r="M6" s="4">
        <v>-123</v>
      </c>
      <c r="N6" s="4" t="s">
        <v>46</v>
      </c>
      <c r="O6" s="4" t="s">
        <v>32</v>
      </c>
      <c r="P6" s="4" t="s">
        <v>33</v>
      </c>
      <c r="Q6" s="4">
        <v>0</v>
      </c>
      <c r="R6" s="7">
        <v>44879</v>
      </c>
      <c r="S6" s="6">
        <v>44895</v>
      </c>
      <c r="T6" s="4" t="s">
        <v>34</v>
      </c>
      <c r="U6" s="4">
        <v>-123</v>
      </c>
      <c r="V6" s="4">
        <v>0</v>
      </c>
      <c r="W6" s="4">
        <v>0</v>
      </c>
      <c r="X6" s="4" t="s">
        <v>47</v>
      </c>
      <c r="Y6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999221773874541</v>
      </c>
      <c r="B2" s="6">
        <v>44879</v>
      </c>
      <c r="C2" s="6">
        <v>44880</v>
      </c>
      <c r="D2" s="4">
        <v>259</v>
      </c>
      <c r="E2" s="4" t="str">
        <f>VLOOKUP(A2,HOP!A:L,12,0)</f>
        <v>259.00</v>
      </c>
      <c r="F2" s="4" t="str">
        <f>VLOOKUP(A2,HOP!A:C,3,0)</f>
        <v>2790252</v>
      </c>
      <c r="G2" s="4">
        <f>D2-E2</f>
        <v>0</v>
      </c>
      <c r="H2" s="4" t="str">
        <f>$H$1&amp;F2</f>
        <v>，2790252</v>
      </c>
      <c r="I2" s="4" t="str">
        <f>VLOOKUP(A2,HOP!A:U,21,0)</f>
        <v>直连</v>
      </c>
    </row>
    <row r="3" s="4" customFormat="1" spans="1:9">
      <c r="A3" s="5">
        <v>21775496979</v>
      </c>
      <c r="B3" s="6">
        <v>44879</v>
      </c>
      <c r="C3" s="6">
        <v>44880</v>
      </c>
      <c r="D3" s="4">
        <v>507</v>
      </c>
      <c r="E3" s="4" t="str">
        <f>VLOOKUP(A3,HOP!A:L,12,0)</f>
        <v>507.00</v>
      </c>
      <c r="F3" s="4" t="str">
        <f>VLOOKUP(A3,HOP!A:C,3,0)</f>
        <v>2790855</v>
      </c>
      <c r="G3" s="4">
        <f>D3-E3</f>
        <v>0</v>
      </c>
      <c r="H3" s="4" t="str">
        <f>$H$1&amp;F3</f>
        <v>，2790855</v>
      </c>
      <c r="I3" s="4" t="str">
        <f>VLOOKUP(A3,HOP!A:U,21,0)</f>
        <v>直连</v>
      </c>
    </row>
    <row r="4" s="4" customFormat="1" hidden="1" spans="1:9">
      <c r="A4" s="5">
        <v>999221790408327</v>
      </c>
      <c r="B4" s="6">
        <v>44879</v>
      </c>
      <c r="C4" s="6">
        <v>44880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999221793367466</v>
      </c>
      <c r="B5" s="6">
        <v>44879</v>
      </c>
      <c r="C5" s="6">
        <v>44880</v>
      </c>
      <c r="D5" s="4">
        <v>802</v>
      </c>
      <c r="E5" s="4" t="str">
        <f>VLOOKUP(A5,HOP!A:L,12,0)</f>
        <v>802.00</v>
      </c>
      <c r="F5" s="4" t="str">
        <f>VLOOKUP(A5,HOP!A:C,3,0)</f>
        <v>2797370</v>
      </c>
      <c r="G5" s="4">
        <f>D5-E5</f>
        <v>0</v>
      </c>
      <c r="H5" s="4" t="str">
        <f>$H$1&amp;F5</f>
        <v>，2797370</v>
      </c>
      <c r="I5" s="4" t="str">
        <f>VLOOKUP(A5,HOP!A:U,21,0)</f>
        <v>直连</v>
      </c>
    </row>
    <row r="7" spans="4:4">
      <c r="D7" s="4">
        <f>SUM(D2:D6)</f>
        <v>1568</v>
      </c>
    </row>
    <row r="9" spans="4:4">
      <c r="D9" s="4" t="s">
        <v>57</v>
      </c>
    </row>
    <row r="12" spans="1:1">
      <c r="A12" s="4" t="s">
        <v>58</v>
      </c>
    </row>
    <row r="13" spans="1:1">
      <c r="A13" s="4" t="s">
        <v>59</v>
      </c>
    </row>
  </sheetData>
  <autoFilter ref="A1:XFD9">
    <filterColumn colId="3">
      <filters blank="1">
        <filter val="802"/>
        <filter val="507"/>
        <filter val="1568"/>
        <filter val="259"/>
        <filter val="156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21775496979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999221773874541</v>
      </c>
      <c r="B3" s="1" t="s">
        <v>79</v>
      </c>
      <c r="C3" s="1" t="s">
        <v>97</v>
      </c>
      <c r="D3" s="1" t="s">
        <v>98</v>
      </c>
      <c r="E3" s="1" t="s">
        <v>31</v>
      </c>
      <c r="F3" s="1" t="s">
        <v>83</v>
      </c>
      <c r="G3" s="1" t="s">
        <v>84</v>
      </c>
      <c r="H3" s="1" t="s">
        <v>85</v>
      </c>
      <c r="I3" s="1" t="s">
        <v>99</v>
      </c>
      <c r="J3" s="1" t="s">
        <v>87</v>
      </c>
      <c r="K3" s="1" t="s">
        <v>99</v>
      </c>
      <c r="L3" s="1" t="s">
        <v>99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100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999221793367466</v>
      </c>
      <c r="B4" s="1" t="s">
        <v>83</v>
      </c>
      <c r="C4" s="1" t="s">
        <v>101</v>
      </c>
      <c r="D4" s="1" t="s">
        <v>102</v>
      </c>
      <c r="E4" s="1" t="s">
        <v>52</v>
      </c>
      <c r="F4" s="1" t="s">
        <v>83</v>
      </c>
      <c r="G4" s="1" t="s">
        <v>84</v>
      </c>
      <c r="H4" s="1" t="s">
        <v>85</v>
      </c>
      <c r="I4" s="1" t="s">
        <v>103</v>
      </c>
      <c r="J4" s="1" t="s">
        <v>87</v>
      </c>
      <c r="K4" s="1" t="s">
        <v>103</v>
      </c>
      <c r="L4" s="1" t="s">
        <v>103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104</v>
      </c>
      <c r="S4" s="1" t="s">
        <v>93</v>
      </c>
      <c r="T4" s="1" t="s">
        <v>94</v>
      </c>
      <c r="U4" s="1" t="s">
        <v>95</v>
      </c>
      <c r="V4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2022-11-30T01:24:06Z</dcterms:created>
  <dcterms:modified xsi:type="dcterms:W3CDTF">2022-11-30T01:33:50Z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E3A3B60B98FA4F92B9DFF9025309ADA2</vt:lpwstr>
  </property>
  <property fmtid="{D5CDD505-2E9C-101B-9397-08002B2CF9AE}" pid="3" name="KSOProductBuildVer">
    <vt:lpwstr>2052-11.1.0.12763</vt:lpwstr>
  </property>
</Properties>
</file>