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<sst xmlns="http://schemas.openxmlformats.org/spreadsheetml/2006/main" count="154" uniqueCount="97">
  <si>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</si>
  <si>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</si>
  <si>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</si>
  <si>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</si>
  <si>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</si>
  <si>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</si>
  <si>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</si>
  <si>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</si>
  <si>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</si>
  <si>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</si>
  <si>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</si>
  <si>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</si>
  <si>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</si>
  <si>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</si>
  <si>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</si>
  <si>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</si>
  <si>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</si>
  <si>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</si>
  <si>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</si>
  <si>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</si>
  <si>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</si>
  <si>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</si>
  <si>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</si>
  <si>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</si>
  <si>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</si>
  <si>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21693340631	</t>
  </si>
  <si>
    <t>Ctrip</t>
  </si>
  <si>
    <t>正常</t>
  </si>
  <si>
    <t>[香港]香港帝都酒店(Royal Park Hotel)(80247072)</t>
  </si>
  <si>
    <t>全新装潢标准客房&lt;至多8间&gt;&lt;90天内可预订&gt;&lt;2人入住&gt;</t>
  </si>
  <si>
    <t>CNY</t>
  </si>
  <si>
    <t>CHENG/CHAK HONG</t>
  </si>
  <si>
    <t>CA13744221118CNY</t>
  </si>
  <si>
    <t>未提现</t>
  </si>
  <si>
    <t>携程开票</t>
  </si>
  <si>
    <t xml:space="preserve">2771661	</t>
  </si>
  <si>
    <t xml:space="preserve">	</t>
  </si>
  <si>
    <t xml:space="preserve">999221694922501	</t>
  </si>
  <si>
    <t>[都江堰]汉庭酒店(都江堰店)(93871071)</t>
  </si>
  <si>
    <t>豪华大床房&lt;至多8间&gt;&lt;2人入住&gt;</t>
  </si>
  <si>
    <t>刘英</t>
  </si>
  <si>
    <t xml:space="preserve">2772048	</t>
  </si>
  <si>
    <t xml:space="preserve">R6118302100112566001	</t>
  </si>
  <si>
    <t xml:space="preserve">999221696464217	</t>
  </si>
  <si>
    <t>[南宁]城市便捷酒店(南宁朝阳万达店)(68326860)</t>
  </si>
  <si>
    <t>标准大床房&lt;2人入住&gt;&lt;早餐&gt;</t>
  </si>
  <si>
    <t>王灵敏</t>
  </si>
  <si>
    <t xml:space="preserve">2772423	</t>
  </si>
  <si>
    <t xml:space="preserve">R_0771061_4492132	</t>
  </si>
  <si>
    <t>，</t>
  </si>
  <si>
    <t>1295 CNY</t>
  </si>
  <si>
    <t>A221118093057481</t>
  </si>
  <si>
    <t>总计：1295元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</si>
  <si>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</si>
  <si>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</si>
  <si>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</si>
  <si>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</si>
  <si>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</si>
  <si>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</si>
  <si>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</si>
  <si>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</si>
  <si>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</si>
  <si>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</si>
  <si>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</si>
  <si>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</si>
  <si>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</si>
  <si>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</si>
  <si>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</si>
  <si>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</si>
  <si>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</si>
  <si>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</si>
  <si>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</si>
  <si>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2022-11-02</t>
  </si>
  <si>
    <t>2772048</t>
  </si>
  <si>
    <t>汉庭酒店(都江堰店)</t>
  </si>
  <si>
    <t>2022-11-03</t>
  </si>
  <si>
    <t>退房日月结</t>
  </si>
  <si>
    <t>182.00</t>
  </si>
  <si>
    <t>RMB</t>
  </si>
  <si>
    <t>0</t>
  </si>
  <si>
    <t>0.00</t>
  </si>
  <si>
    <t>携程汇登国内直连</t>
  </si>
  <si>
    <t>01.011264</t>
  </si>
  <si>
    <t>2022-11-02 17:02:57</t>
  </si>
  <si>
    <t>否</t>
  </si>
  <si>
    <t>广州汇登信息科技有限公司</t>
  </si>
  <si>
    <t>直连</t>
  </si>
  <si>
    <t>中国</t>
  </si>
  <si>
    <t>2772423</t>
  </si>
  <si>
    <t>城市便捷酒店(南宁朝阳万达店)</t>
  </si>
  <si>
    <t>219.00</t>
  </si>
  <si>
    <t>2022-11-02 20:39:30</t>
  </si>
  <si>
    <t>2771661</t>
  </si>
  <si>
    <t>香港帝都酒店</t>
  </si>
  <si>
    <t>CHENG CHAK HONG</t>
  </si>
  <si>
    <t>894.00</t>
  </si>
  <si>
    <t>2022-11-02 13:29:59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</si>
</sst>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44867</v>
      </c>
      <c r="G2" s="6">
        <v>44868</v>
      </c>
      <c r="H2" s="4">
        <v>1</v>
      </c>
      <c r="I2" s="4">
        <v>1</v>
      </c>
      <c r="J2" s="4">
        <v>1</v>
      </c>
      <c r="K2" s="4" t="s">
        <v>30</v>
      </c>
      <c r="L2" s="4">
        <v>894</v>
      </c>
      <c r="M2" s="4">
        <v>894</v>
      </c>
      <c r="N2" s="4" t="s">
        <v>31</v>
      </c>
      <c r="O2" s="4" t="s">
        <v>32</v>
      </c>
      <c r="P2" s="4" t="s">
        <v>33</v>
      </c>
      <c r="Q2" s="4">
        <v>0</v>
      </c>
      <c r="R2" s="7">
        <v>44867</v>
      </c>
      <c r="S2" s="6">
        <v>44883</v>
      </c>
      <c r="T2" s="4" t="s">
        <v>34</v>
      </c>
      <c r="U2" s="4">
        <v>894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44867</v>
      </c>
      <c r="G3" s="6">
        <v>44868</v>
      </c>
      <c r="H3" s="4">
        <v>1</v>
      </c>
      <c r="I3" s="4">
        <v>1</v>
      </c>
      <c r="J3" s="4">
        <v>1</v>
      </c>
      <c r="K3" s="4" t="s">
        <v>30</v>
      </c>
      <c r="L3" s="4">
        <v>182</v>
      </c>
      <c r="M3" s="4">
        <v>182</v>
      </c>
      <c r="N3" s="4" t="s">
        <v>40</v>
      </c>
      <c r="O3" s="4" t="s">
        <v>32</v>
      </c>
      <c r="P3" s="4" t="s">
        <v>33</v>
      </c>
      <c r="Q3" s="4">
        <v>0</v>
      </c>
      <c r="R3" s="7">
        <v>44867</v>
      </c>
      <c r="S3" s="6">
        <v>44883</v>
      </c>
      <c r="T3" s="4" t="s">
        <v>34</v>
      </c>
      <c r="U3" s="4">
        <v>182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44867</v>
      </c>
      <c r="G4" s="6">
        <v>44868</v>
      </c>
      <c r="H4" s="4">
        <v>1</v>
      </c>
      <c r="I4" s="4">
        <v>1</v>
      </c>
      <c r="J4" s="4">
        <v>1</v>
      </c>
      <c r="K4" s="4" t="s">
        <v>30</v>
      </c>
      <c r="L4" s="4">
        <v>219</v>
      </c>
      <c r="M4" s="4">
        <v>219</v>
      </c>
      <c r="N4" s="4" t="s">
        <v>46</v>
      </c>
      <c r="O4" s="4" t="s">
        <v>32</v>
      </c>
      <c r="P4" s="4" t="s">
        <v>33</v>
      </c>
      <c r="Q4" s="4">
        <v>0</v>
      </c>
      <c r="R4" s="7">
        <v>44867</v>
      </c>
      <c r="S4" s="6">
        <v>44883</v>
      </c>
      <c r="T4" s="4" t="s">
        <v>34</v>
      </c>
      <c r="U4" s="4">
        <v>219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21693340631</v>
      </c>
      <c r="B2" s="6">
        <v>44867</v>
      </c>
      <c r="C2" s="6">
        <v>44868</v>
      </c>
      <c r="D2" s="4">
        <v>894</v>
      </c>
      <c r="E2" s="4" t="str">
        <f>VLOOKUP(A2,HOP!A:L,12,0)</f>
        <v>894.00</v>
      </c>
      <c r="F2" s="4" t="str">
        <f>VLOOKUP(A2,HOP!A:C,3,0)</f>
        <v>2771661</v>
      </c>
      <c r="G2" s="4">
        <f>D2-E2</f>
        <v>0</v>
      </c>
      <c r="H2" s="4" t="str">
        <f>$H$1&amp;F2</f>
        <v>，2771661</v>
      </c>
      <c r="I2" s="4" t="str">
        <f>VLOOKUP(A2,HOP!A:U,21,0)</f>
        <v>直连</v>
      </c>
    </row>
    <row r="3" s="4" customFormat="1" spans="1:9">
      <c r="A3" s="5">
        <v>999221694922501</v>
      </c>
      <c r="B3" s="6">
        <v>44867</v>
      </c>
      <c r="C3" s="6">
        <v>44868</v>
      </c>
      <c r="D3" s="4">
        <v>182</v>
      </c>
      <c r="E3" s="4" t="str">
        <f>VLOOKUP(A3,HOP!A:L,12,0)</f>
        <v>182.00</v>
      </c>
      <c r="F3" s="4" t="str">
        <f>VLOOKUP(A3,HOP!A:C,3,0)</f>
        <v>2772048</v>
      </c>
      <c r="G3" s="4">
        <f>D3-E3</f>
        <v>0</v>
      </c>
      <c r="H3" s="4" t="str">
        <f>$H$1&amp;F3</f>
        <v>，2772048</v>
      </c>
      <c r="I3" s="4" t="str">
        <f>VLOOKUP(A3,HOP!A:U,21,0)</f>
        <v>直连</v>
      </c>
    </row>
    <row r="4" s="4" customFormat="1" spans="1:9">
      <c r="A4" s="5">
        <v>999221696464217</v>
      </c>
      <c r="B4" s="6">
        <v>44867</v>
      </c>
      <c r="C4" s="6">
        <v>44868</v>
      </c>
      <c r="D4" s="4">
        <v>219</v>
      </c>
      <c r="E4" s="4" t="str">
        <f>VLOOKUP(A4,HOP!A:L,12,0)</f>
        <v>219.00</v>
      </c>
      <c r="F4" s="4" t="str">
        <f>VLOOKUP(A4,HOP!A:C,3,0)</f>
        <v>2772423</v>
      </c>
      <c r="G4" s="4">
        <f>D4-E4</f>
        <v>0</v>
      </c>
      <c r="H4" s="4" t="str">
        <f>$H$1&amp;F4</f>
        <v>，2772423</v>
      </c>
      <c r="I4" s="4" t="str">
        <f>VLOOKUP(A4,HOP!A:U,21,0)</f>
        <v>直连</v>
      </c>
    </row>
    <row r="6" spans="4:4">
      <c r="D6" s="4">
        <f>SUM(D2:D5)</f>
        <v>1295</v>
      </c>
    </row>
    <row r="7" spans="4:4">
      <c r="D7" s="4" t="s">
        <v>50</v>
      </c>
    </row>
    <row r="11" spans="1:1">
      <c r="A11" s="4" t="s">
        <v>51</v>
      </c>
    </row>
    <row r="12" spans="1:1">
      <c r="A12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999221694922501</v>
      </c>
      <c r="B2" s="1" t="s">
        <v>72</v>
      </c>
      <c r="C2" s="1" t="s">
        <v>73</v>
      </c>
      <c r="D2" s="1" t="s">
        <v>74</v>
      </c>
      <c r="E2" s="1" t="s">
        <v>40</v>
      </c>
      <c r="F2" s="1" t="s">
        <v>72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999221696464217</v>
      </c>
      <c r="B3" s="1" t="s">
        <v>72</v>
      </c>
      <c r="C3" s="1" t="s">
        <v>88</v>
      </c>
      <c r="D3" s="1" t="s">
        <v>89</v>
      </c>
      <c r="E3" s="1" t="s">
        <v>46</v>
      </c>
      <c r="F3" s="1" t="s">
        <v>72</v>
      </c>
      <c r="G3" s="1" t="s">
        <v>75</v>
      </c>
      <c r="H3" s="1" t="s">
        <v>76</v>
      </c>
      <c r="I3" s="1" t="s">
        <v>90</v>
      </c>
      <c r="J3" s="1" t="s">
        <v>78</v>
      </c>
      <c r="K3" s="1" t="s">
        <v>90</v>
      </c>
      <c r="L3" s="1" t="s">
        <v>90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91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21693340631</v>
      </c>
      <c r="B4" s="1" t="s">
        <v>72</v>
      </c>
      <c r="C4" s="1" t="s">
        <v>92</v>
      </c>
      <c r="D4" s="1" t="s">
        <v>93</v>
      </c>
      <c r="E4" s="1" t="s">
        <v>94</v>
      </c>
      <c r="F4" s="1" t="s">
        <v>72</v>
      </c>
      <c r="G4" s="1" t="s">
        <v>75</v>
      </c>
      <c r="H4" s="1" t="s">
        <v>76</v>
      </c>
      <c r="I4" s="1" t="s">
        <v>95</v>
      </c>
      <c r="J4" s="1" t="s">
        <v>78</v>
      </c>
      <c r="K4" s="1" t="s">
        <v>95</v>
      </c>
      <c r="L4" s="1" t="s">
        <v>95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82</v>
      </c>
      <c r="R4" s="1" t="s">
        <v>96</v>
      </c>
      <c r="S4" s="1" t="s">
        <v>84</v>
      </c>
      <c r="T4" s="1" t="s">
        <v>85</v>
      </c>
      <c r="U4" s="1" t="s">
        <v>86</v>
      </c>
      <c r="V4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2022-11-18T01:25:17Z</dcterms:created>
  <dcterms:modified xsi:type="dcterms:W3CDTF">2022-11-18T01:28:38Z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C2CF2F75E9FF4F16BBED448748113C55</vt:lpwstr>
  </property>
  <property fmtid="{D5CDD505-2E9C-101B-9397-08002B2CF9AE}" pid="3" name="KSOProductBuildVer">
    <vt:lpwstr>2052-11.1.0.12763</vt:lpwstr>
  </property>
</Properties>
</file>