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<sst xmlns="http://schemas.openxmlformats.org/spreadsheetml/2006/main" count="362" uniqueCount="155">
  <si>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</si>
  <si>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</si>
  <si>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</si>
  <si>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</si>
  <si>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</si>
  <si>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</si>
  <si>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</si>
  <si>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</si>
  <si>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</si>
  <si>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</si>
  <si>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</si>
  <si>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</si>
  <si>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</si>
  <si>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</si>
  <si>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</si>
  <si>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</si>
  <si>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</si>
  <si>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</si>
  <si>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</si>
  <si>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</si>
  <si>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</si>
  <si>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</si>
  <si>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</si>
  <si>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</si>
  <si>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</si>
  <si>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18209305859	</t>
  </si>
  <si>
    <t>Ctrip</t>
  </si>
  <si>
    <t>正常</t>
  </si>
  <si>
    <t>[碧瑶]海约翰坎普庄园酒店(The Manor at Camp John Hay)(95005058)</t>
  </si>
  <si>
    <t>林景高级房&lt;今日特价 &gt;&lt;双人入住&gt;&lt;无早&gt;</t>
  </si>
  <si>
    <t>CNY</t>
  </si>
  <si>
    <t>Carino/Justeane Andrea,Carino/Justeane Andrea</t>
  </si>
  <si>
    <t>CA9812221201CNY-H</t>
  </si>
  <si>
    <t>未提现</t>
  </si>
  <si>
    <t>携程开票</t>
  </si>
  <si>
    <t xml:space="preserve">	</t>
  </si>
  <si>
    <t xml:space="preserve">149481	</t>
  </si>
  <si>
    <t xml:space="preserve">18956040279	</t>
  </si>
  <si>
    <t>[邦劳]阿罗纳海滩赫纳度假村(Henann Resort Alona Beach)(15141076)</t>
  </si>
  <si>
    <t>尊贵房(直通泳池)(至少连住2晚及以上)&lt;三人入住&gt;&lt;早餐&gt;</t>
  </si>
  <si>
    <t>MIGUY/KIM,TBA/TBA,TBA/TBA</t>
  </si>
  <si>
    <t xml:space="preserve">HBLMNL012-0978	</t>
  </si>
  <si>
    <t xml:space="preserve">21225471489	</t>
  </si>
  <si>
    <t>[巴加克]卡萨斯菲律宾阿酷扎酒店(Las Casas Filipinas de Acuzar)(96394080)</t>
  </si>
  <si>
    <t>豪华房&lt;特价大促销&gt;&lt;双人入住&gt;&lt;双早&gt;</t>
  </si>
  <si>
    <t>martinez/febelyn,martinez/febelyn</t>
  </si>
  <si>
    <t xml:space="preserve">21486904984	</t>
  </si>
  <si>
    <t>豪华房(至少连住2晚及以上)&lt;今日特价 &gt;&lt;三人入住&gt;&lt;早餐&gt;</t>
  </si>
  <si>
    <t>Boiser/Candice,Boiser/Candice,Boiser/Candice,Boiser/Candice,Boiser/Candice,Boiser/Candice</t>
  </si>
  <si>
    <t xml:space="preserve">HBLMNL012-1342	</t>
  </si>
  <si>
    <t xml:space="preserve">21704247725	</t>
  </si>
  <si>
    <t>Silvano/Joanna,Silvano/Joanna,Silvano/Joanna,Silvano/Joanna,Silvano/Joanna,Silvano/Joanna,Silvano/Joanna,Silvano/Joanna</t>
  </si>
  <si>
    <t xml:space="preserve">21829119736	</t>
  </si>
  <si>
    <t>[帕赛市]马尼拉亚洲购物中心温德姆提普酒店(TRYP by Wyndham Mall of Asia Manila)(98512119)</t>
  </si>
  <si>
    <t>城景房&lt;特价大促销&gt;&lt;双人入住&gt;&lt;双早&gt;</t>
  </si>
  <si>
    <t>Zhang/Jessica,Zhang/Jessica</t>
  </si>
  <si>
    <t xml:space="preserve">304486	</t>
  </si>
  <si>
    <t xml:space="preserve">21830886289	</t>
  </si>
  <si>
    <t>Pilotin/Aida</t>
  </si>
  <si>
    <t xml:space="preserve">2817351	</t>
  </si>
  <si>
    <t xml:space="preserve">18357608510	</t>
  </si>
  <si>
    <t>补单</t>
  </si>
  <si>
    <t>[碧瑶]海约翰坎普庄园酒店(The Manor at Camp John Hay)(15081964)</t>
  </si>
  <si>
    <t>园景高级房&lt;今日特价 &gt;&lt;双人入住&gt;&lt;无早&gt;</t>
  </si>
  <si>
    <t>yang/Lisa,Hernandez/Zeena Rose</t>
  </si>
  <si>
    <t>，</t>
  </si>
  <si>
    <t>本期收回0.5元</t>
  </si>
  <si>
    <t>A221201113920481</t>
  </si>
  <si>
    <t>CNY / HKD 当前参考汇率: 1.103873735</t>
  </si>
  <si>
    <t>总计：17990.5 CNY/
19859.24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</si>
  <si>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</si>
  <si>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</si>
  <si>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</si>
  <si>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</si>
  <si>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</si>
  <si>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</si>
  <si>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</si>
  <si>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</si>
  <si>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</si>
  <si>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</si>
  <si>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</si>
  <si>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</si>
  <si>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</si>
  <si>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</si>
  <si>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</si>
  <si>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</si>
  <si>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</si>
  <si>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</si>
  <si>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</si>
  <si>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2022-11-05</t>
  </si>
  <si>
    <t>2777342</t>
  </si>
  <si>
    <t>阿罗纳海滩赫纳度假村</t>
  </si>
  <si>
    <t>Silvano Joanna</t>
  </si>
  <si>
    <t>2022-11-17</t>
  </si>
  <si>
    <t>2022-11-19</t>
  </si>
  <si>
    <t>退房日半月结</t>
  </si>
  <si>
    <t>0.00</t>
  </si>
  <si>
    <t>RMB</t>
  </si>
  <si>
    <t>0</t>
  </si>
  <si>
    <t>wisdom(携程)</t>
  </si>
  <si>
    <t>01.010189</t>
  </si>
  <si>
    <t>2022-11-07 12:08:16</t>
  </si>
  <si>
    <t>否</t>
  </si>
  <si>
    <t>汇智国际旅游发展有限公司</t>
  </si>
  <si>
    <t>直采</t>
  </si>
  <si>
    <t>菲律宾</t>
  </si>
  <si>
    <t>2022-06-26</t>
  </si>
  <si>
    <t>2603282</t>
  </si>
  <si>
    <t>海约翰坎普庄园酒店</t>
  </si>
  <si>
    <t>2022-11-22</t>
  </si>
  <si>
    <t>2022-11-24</t>
  </si>
  <si>
    <t>1560.00</t>
  </si>
  <si>
    <t>2022-11-16 17:14:10</t>
  </si>
  <si>
    <t>2022-09-13</t>
  </si>
  <si>
    <t>2690139</t>
  </si>
  <si>
    <t>MIGUY/KIM</t>
  </si>
  <si>
    <t>2022-11-13</t>
  </si>
  <si>
    <t>2022-11-16</t>
  </si>
  <si>
    <t>4998.00</t>
  </si>
  <si>
    <t>2022-09-13 22:16:33</t>
  </si>
  <si>
    <t>2022-09-28</t>
  </si>
  <si>
    <t>2714075</t>
  </si>
  <si>
    <t>阿库沙拉斯卡萨斯菲律宾人酒店</t>
  </si>
  <si>
    <t>martinez febelyn</t>
  </si>
  <si>
    <t>637.00</t>
  </si>
  <si>
    <t>2022-10-03 16:27:12</t>
  </si>
  <si>
    <t>2022-11-04</t>
  </si>
  <si>
    <t>2776845</t>
  </si>
  <si>
    <t>2022-11-07 12:08:00</t>
  </si>
  <si>
    <t>2814897</t>
  </si>
  <si>
    <t>马尼拉亚洲购物中心温德姆提普酒店</t>
  </si>
  <si>
    <t>Zhang Jessica</t>
  </si>
  <si>
    <t>2022-11-29</t>
  </si>
  <si>
    <t>2022-11-30</t>
  </si>
  <si>
    <t>604.00</t>
  </si>
  <si>
    <t>2022-11-22 09:14:28</t>
  </si>
  <si>
    <t>2022-11-23</t>
  </si>
  <si>
    <t>2817351</t>
  </si>
  <si>
    <t>Pilotin Aida</t>
  </si>
  <si>
    <t>2022-11-26</t>
  </si>
  <si>
    <t>2022-11-27</t>
  </si>
  <si>
    <t>1067.00</t>
  </si>
  <si>
    <t>2022-11-23 09:35:46</t>
  </si>
  <si>
    <t>2022-10-19</t>
  </si>
  <si>
    <t>2747741</t>
  </si>
  <si>
    <t>Boiser Candice</t>
  </si>
  <si>
    <t>2022-11-14</t>
  </si>
  <si>
    <t>3424.00</t>
  </si>
  <si>
    <t>2022-10-20 17:24:03</t>
  </si>
  <si>
    <t>2776854</t>
  </si>
  <si>
    <t>2022-11-07 12:08:10</t>
  </si>
  <si>
    <t>2022-11-03</t>
  </si>
  <si>
    <t>2774330</t>
  </si>
  <si>
    <t>5700.00</t>
  </si>
  <si>
    <t>2022-11-07 12:04:36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</si>
</sst>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466725</xdr:colOff>
      <xdr:row>51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9610725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14.875" style="4" customWidth="1"/>
    <col min="8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44887</v>
      </c>
      <c r="G2" s="6">
        <v>44889</v>
      </c>
      <c r="H2" s="4">
        <v>1</v>
      </c>
      <c r="I2" s="4">
        <v>2</v>
      </c>
      <c r="J2" s="4">
        <v>2</v>
      </c>
      <c r="K2" s="4" t="s">
        <v>30</v>
      </c>
      <c r="L2" s="4">
        <v>1560</v>
      </c>
      <c r="M2" s="4">
        <v>1560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44738</v>
      </c>
      <c r="S2" s="6">
        <v>44896</v>
      </c>
      <c r="T2" s="4" t="s">
        <v>34</v>
      </c>
      <c r="U2" s="4">
        <v>1560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44878</v>
      </c>
      <c r="G3" s="6">
        <v>44881</v>
      </c>
      <c r="H3" s="4">
        <v>1</v>
      </c>
      <c r="I3" s="4">
        <v>3</v>
      </c>
      <c r="J3" s="4">
        <v>3</v>
      </c>
      <c r="K3" s="4" t="s">
        <v>30</v>
      </c>
      <c r="L3" s="4">
        <v>4998</v>
      </c>
      <c r="M3" s="4">
        <v>4998</v>
      </c>
      <c r="N3" s="4" t="s">
        <v>40</v>
      </c>
      <c r="O3" s="4" t="s">
        <v>32</v>
      </c>
      <c r="P3" s="4" t="s">
        <v>33</v>
      </c>
      <c r="Q3" s="4">
        <v>0</v>
      </c>
      <c r="R3" s="7">
        <v>44817</v>
      </c>
      <c r="S3" s="6">
        <v>44896</v>
      </c>
      <c r="T3" s="4" t="s">
        <v>34</v>
      </c>
      <c r="U3" s="4">
        <v>4998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44881</v>
      </c>
      <c r="G4" s="6">
        <v>44882</v>
      </c>
      <c r="H4" s="4">
        <v>1</v>
      </c>
      <c r="I4" s="4">
        <v>1</v>
      </c>
      <c r="J4" s="4">
        <v>1</v>
      </c>
      <c r="K4" s="4" t="s">
        <v>30</v>
      </c>
      <c r="L4" s="4">
        <v>637</v>
      </c>
      <c r="M4" s="4">
        <v>637</v>
      </c>
      <c r="N4" s="4" t="s">
        <v>45</v>
      </c>
      <c r="O4" s="4" t="s">
        <v>32</v>
      </c>
      <c r="P4" s="4" t="s">
        <v>33</v>
      </c>
      <c r="Q4" s="4">
        <v>0</v>
      </c>
      <c r="R4" s="7">
        <v>44832</v>
      </c>
      <c r="S4" s="6">
        <v>44896</v>
      </c>
      <c r="T4" s="4" t="s">
        <v>34</v>
      </c>
      <c r="U4" s="4">
        <v>637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47</v>
      </c>
      <c r="F5" s="6">
        <v>44879</v>
      </c>
      <c r="G5" s="6">
        <v>44881</v>
      </c>
      <c r="H5" s="4">
        <v>2</v>
      </c>
      <c r="I5" s="4">
        <v>2</v>
      </c>
      <c r="J5" s="4">
        <v>4</v>
      </c>
      <c r="K5" s="4" t="s">
        <v>30</v>
      </c>
      <c r="L5" s="4">
        <v>3424</v>
      </c>
      <c r="M5" s="4">
        <v>3424</v>
      </c>
      <c r="N5" s="4" t="s">
        <v>48</v>
      </c>
      <c r="O5" s="4" t="s">
        <v>32</v>
      </c>
      <c r="P5" s="4" t="s">
        <v>33</v>
      </c>
      <c r="Q5" s="4">
        <v>0</v>
      </c>
      <c r="R5" s="7">
        <v>44853</v>
      </c>
      <c r="S5" s="6">
        <v>44896</v>
      </c>
      <c r="T5" s="4" t="s">
        <v>34</v>
      </c>
      <c r="U5" s="4">
        <v>3424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38</v>
      </c>
      <c r="E6" s="4" t="s">
        <v>47</v>
      </c>
      <c r="F6" s="6">
        <v>44882</v>
      </c>
      <c r="G6" s="6">
        <v>44884</v>
      </c>
      <c r="H6" s="4">
        <v>3</v>
      </c>
      <c r="I6" s="4">
        <v>2</v>
      </c>
      <c r="J6" s="4">
        <v>6</v>
      </c>
      <c r="K6" s="4" t="s">
        <v>30</v>
      </c>
      <c r="L6" s="4">
        <v>5700</v>
      </c>
      <c r="M6" s="4">
        <v>5700</v>
      </c>
      <c r="N6" s="4" t="s">
        <v>51</v>
      </c>
      <c r="O6" s="4" t="s">
        <v>32</v>
      </c>
      <c r="P6" s="4" t="s">
        <v>33</v>
      </c>
      <c r="Q6" s="4">
        <v>0</v>
      </c>
      <c r="R6" s="7">
        <v>44868</v>
      </c>
      <c r="S6" s="6">
        <v>44896</v>
      </c>
      <c r="T6" s="4" t="s">
        <v>34</v>
      </c>
      <c r="U6" s="4">
        <v>5700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44894</v>
      </c>
      <c r="G7" s="6">
        <v>44895</v>
      </c>
      <c r="H7" s="4">
        <v>1</v>
      </c>
      <c r="I7" s="4">
        <v>1</v>
      </c>
      <c r="J7" s="4">
        <v>1</v>
      </c>
      <c r="K7" s="4" t="s">
        <v>30</v>
      </c>
      <c r="L7" s="4">
        <v>604</v>
      </c>
      <c r="M7" s="4">
        <v>604</v>
      </c>
      <c r="N7" s="4" t="s">
        <v>55</v>
      </c>
      <c r="O7" s="4" t="s">
        <v>32</v>
      </c>
      <c r="P7" s="4" t="s">
        <v>33</v>
      </c>
      <c r="Q7" s="4">
        <v>0</v>
      </c>
      <c r="R7" s="7">
        <v>44887</v>
      </c>
      <c r="S7" s="6">
        <v>44896</v>
      </c>
      <c r="T7" s="4" t="s">
        <v>34</v>
      </c>
      <c r="U7" s="4">
        <v>604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43</v>
      </c>
      <c r="E8" s="4" t="s">
        <v>44</v>
      </c>
      <c r="F8" s="6">
        <v>44891</v>
      </c>
      <c r="G8" s="6">
        <v>44892</v>
      </c>
      <c r="H8" s="4">
        <v>1</v>
      </c>
      <c r="I8" s="4">
        <v>1</v>
      </c>
      <c r="J8" s="4">
        <v>1</v>
      </c>
      <c r="K8" s="4" t="s">
        <v>30</v>
      </c>
      <c r="L8" s="4">
        <v>1067</v>
      </c>
      <c r="M8" s="4">
        <v>1067</v>
      </c>
      <c r="N8" s="4" t="s">
        <v>58</v>
      </c>
      <c r="O8" s="4" t="s">
        <v>32</v>
      </c>
      <c r="P8" s="4" t="s">
        <v>33</v>
      </c>
      <c r="Q8" s="4">
        <v>0</v>
      </c>
      <c r="R8" s="7">
        <v>44888</v>
      </c>
      <c r="S8" s="6">
        <v>44896</v>
      </c>
      <c r="T8" s="4" t="s">
        <v>34</v>
      </c>
      <c r="U8" s="4">
        <v>1067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61</v>
      </c>
      <c r="D9" s="4" t="s">
        <v>62</v>
      </c>
      <c r="E9" s="4" t="s">
        <v>63</v>
      </c>
      <c r="F9" s="6">
        <v>44766</v>
      </c>
      <c r="G9" s="6">
        <v>44769</v>
      </c>
      <c r="H9" s="4">
        <v>1</v>
      </c>
      <c r="I9" s="4">
        <v>3</v>
      </c>
      <c r="J9" s="4">
        <v>3</v>
      </c>
      <c r="K9" s="4" t="s">
        <v>30</v>
      </c>
      <c r="L9" s="4">
        <v>0.5</v>
      </c>
      <c r="M9" s="4">
        <v>0.5</v>
      </c>
      <c r="N9" s="4" t="s">
        <v>64</v>
      </c>
      <c r="O9" s="4" t="s">
        <v>32</v>
      </c>
      <c r="P9" s="4" t="s">
        <v>33</v>
      </c>
      <c r="Q9" s="4">
        <v>0</v>
      </c>
      <c r="R9" s="7">
        <v>44753.3146412037</v>
      </c>
      <c r="S9" s="6">
        <v>44896</v>
      </c>
      <c r="T9" s="4" t="s">
        <v>34</v>
      </c>
      <c r="U9" s="4">
        <v>0.5</v>
      </c>
      <c r="V9" s="4">
        <v>0</v>
      </c>
      <c r="W9" s="4">
        <v>0</v>
      </c>
      <c r="X9" s="4" t="s">
        <v>35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6" sqref="A16:A19"/>
    </sheetView>
  </sheetViews>
  <sheetFormatPr defaultColWidth="9" defaultRowHeight="13.5"/>
  <cols>
    <col min="1" max="1" width="12.625" style="4"/>
    <col min="2" max="2" width="11.5" style="4"/>
    <col min="3" max="3" width="14.875" style="4" customWidth="1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18209305859</v>
      </c>
      <c r="B2" s="6">
        <v>44887</v>
      </c>
      <c r="C2" s="6">
        <v>44889</v>
      </c>
      <c r="D2" s="4">
        <v>1560</v>
      </c>
      <c r="E2" s="4" t="str">
        <f>VLOOKUP(A2,HOP!A:L,12,0)</f>
        <v>1560.00</v>
      </c>
      <c r="F2" s="4" t="str">
        <f>VLOOKUP(A2,HOP!A:C,3,0)</f>
        <v>2603282</v>
      </c>
      <c r="G2" s="4">
        <f>D2-E2</f>
        <v>0</v>
      </c>
      <c r="H2" s="4" t="str">
        <f>$H$1&amp;F2</f>
        <v>，2603282</v>
      </c>
      <c r="I2" s="4" t="str">
        <f>VLOOKUP(A2,HOP!A:U,21,0)</f>
        <v>直采</v>
      </c>
    </row>
    <row r="3" s="4" customFormat="1" spans="1:9">
      <c r="A3" s="5">
        <v>18956040279</v>
      </c>
      <c r="B3" s="6">
        <v>44878</v>
      </c>
      <c r="C3" s="6">
        <v>44881</v>
      </c>
      <c r="D3" s="4">
        <v>4998</v>
      </c>
      <c r="E3" s="4" t="str">
        <f>VLOOKUP(A3,HOP!A:L,12,0)</f>
        <v>4998.00</v>
      </c>
      <c r="F3" s="4" t="str">
        <f>VLOOKUP(A3,HOP!A:C,3,0)</f>
        <v>2690139</v>
      </c>
      <c r="G3" s="4">
        <f t="shared" ref="G3:G9" si="0">D3-E3</f>
        <v>0</v>
      </c>
      <c r="H3" s="4" t="str">
        <f t="shared" ref="H3:H9" si="1">$H$1&amp;F3</f>
        <v>，2690139</v>
      </c>
      <c r="I3" s="4" t="str">
        <f>VLOOKUP(A3,HOP!A:U,21,0)</f>
        <v>直采</v>
      </c>
    </row>
    <row r="4" s="4" customFormat="1" spans="1:9">
      <c r="A4" s="5">
        <v>21225471489</v>
      </c>
      <c r="B4" s="6">
        <v>44881</v>
      </c>
      <c r="C4" s="6">
        <v>44882</v>
      </c>
      <c r="D4" s="4">
        <v>637</v>
      </c>
      <c r="E4" s="4" t="str">
        <f>VLOOKUP(A4,HOP!A:L,12,0)</f>
        <v>637.00</v>
      </c>
      <c r="F4" s="4" t="str">
        <f>VLOOKUP(A4,HOP!A:C,3,0)</f>
        <v>2714075</v>
      </c>
      <c r="G4" s="4">
        <f t="shared" si="0"/>
        <v>0</v>
      </c>
      <c r="H4" s="4" t="str">
        <f t="shared" si="1"/>
        <v>，2714075</v>
      </c>
      <c r="I4" s="4" t="str">
        <f>VLOOKUP(A4,HOP!A:U,21,0)</f>
        <v>直采</v>
      </c>
    </row>
    <row r="5" s="4" customFormat="1" spans="1:9">
      <c r="A5" s="5">
        <v>21486904984</v>
      </c>
      <c r="B5" s="6">
        <v>44879</v>
      </c>
      <c r="C5" s="6">
        <v>44881</v>
      </c>
      <c r="D5" s="4">
        <v>3424</v>
      </c>
      <c r="E5" s="4" t="str">
        <f>VLOOKUP(A5,HOP!A:L,12,0)</f>
        <v>3424.00</v>
      </c>
      <c r="F5" s="4" t="str">
        <f>VLOOKUP(A5,HOP!A:C,3,0)</f>
        <v>2747741</v>
      </c>
      <c r="G5" s="4">
        <f t="shared" si="0"/>
        <v>0</v>
      </c>
      <c r="H5" s="4" t="str">
        <f t="shared" si="1"/>
        <v>，2747741</v>
      </c>
      <c r="I5" s="4" t="str">
        <f>VLOOKUP(A5,HOP!A:U,21,0)</f>
        <v>直采</v>
      </c>
    </row>
    <row r="6" s="4" customFormat="1" spans="1:9">
      <c r="A6" s="5">
        <v>21704247725</v>
      </c>
      <c r="B6" s="6">
        <v>44882</v>
      </c>
      <c r="C6" s="6">
        <v>44884</v>
      </c>
      <c r="D6" s="4">
        <v>5700</v>
      </c>
      <c r="E6" s="4">
        <v>5700</v>
      </c>
      <c r="F6" s="4">
        <v>2774330</v>
      </c>
      <c r="G6" s="4">
        <f t="shared" si="0"/>
        <v>0</v>
      </c>
      <c r="H6" s="4" t="str">
        <f t="shared" si="1"/>
        <v>，2774330</v>
      </c>
      <c r="I6" s="4" t="str">
        <f>VLOOKUP(A6,HOP!A:U,21,0)</f>
        <v>直采</v>
      </c>
    </row>
    <row r="7" s="4" customFormat="1" spans="1:9">
      <c r="A7" s="5">
        <v>21829119736</v>
      </c>
      <c r="B7" s="6">
        <v>44894</v>
      </c>
      <c r="C7" s="6">
        <v>44895</v>
      </c>
      <c r="D7" s="4">
        <v>604</v>
      </c>
      <c r="E7" s="4" t="str">
        <f>VLOOKUP(A7,HOP!A:L,12,0)</f>
        <v>604.00</v>
      </c>
      <c r="F7" s="4" t="str">
        <f>VLOOKUP(A7,HOP!A:C,3,0)</f>
        <v>2814897</v>
      </c>
      <c r="G7" s="4">
        <f t="shared" si="0"/>
        <v>0</v>
      </c>
      <c r="H7" s="4" t="str">
        <f t="shared" si="1"/>
        <v>，2814897</v>
      </c>
      <c r="I7" s="4" t="str">
        <f>VLOOKUP(A7,HOP!A:U,21,0)</f>
        <v>直采</v>
      </c>
    </row>
    <row r="8" s="4" customFormat="1" spans="1:9">
      <c r="A8" s="5">
        <v>21830886289</v>
      </c>
      <c r="B8" s="6">
        <v>44891</v>
      </c>
      <c r="C8" s="6">
        <v>44892</v>
      </c>
      <c r="D8" s="4">
        <v>1067</v>
      </c>
      <c r="E8" s="4" t="str">
        <f>VLOOKUP(A8,HOP!A:L,12,0)</f>
        <v>1067.00</v>
      </c>
      <c r="F8" s="4" t="str">
        <f>VLOOKUP(A8,HOP!A:C,3,0)</f>
        <v>2817351</v>
      </c>
      <c r="G8" s="4">
        <f t="shared" si="0"/>
        <v>0</v>
      </c>
      <c r="H8" s="4" t="str">
        <f t="shared" si="1"/>
        <v>，2817351</v>
      </c>
      <c r="I8" s="4" t="str">
        <f>VLOOKUP(A8,HOP!A:U,21,0)</f>
        <v>直采</v>
      </c>
    </row>
    <row r="9" s="4" customFormat="1" spans="1:10">
      <c r="A9" s="5">
        <v>18357608510</v>
      </c>
      <c r="B9" s="6">
        <v>44766</v>
      </c>
      <c r="C9" s="6">
        <v>44769</v>
      </c>
      <c r="D9" s="4">
        <v>0.5</v>
      </c>
      <c r="E9" s="4" t="e">
        <f>VLOOKUP(A9,HOP!A:L,12,0)</f>
        <v>#N/A</v>
      </c>
      <c r="F9" s="4">
        <v>2617358</v>
      </c>
      <c r="G9" s="4" t="e">
        <f t="shared" si="0"/>
        <v>#N/A</v>
      </c>
      <c r="H9" s="4" t="str">
        <f t="shared" si="1"/>
        <v>，2617358</v>
      </c>
      <c r="I9" s="4" t="e">
        <f>VLOOKUP(A9,HOP!A:U,21,0)</f>
        <v>#N/A</v>
      </c>
      <c r="J9" s="4" t="s">
        <v>66</v>
      </c>
    </row>
    <row r="11" spans="4:4">
      <c r="D11" s="4">
        <f>SUM(D2:D10)</f>
        <v>17990.5</v>
      </c>
    </row>
    <row r="16" spans="1:1">
      <c r="A16" s="4" t="s">
        <v>67</v>
      </c>
    </row>
    <row r="17" spans="1:1">
      <c r="A17" s="4" t="s">
        <v>68</v>
      </c>
    </row>
    <row r="18" spans="1:1">
      <c r="A18" s="4" t="s">
        <v>69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B16" sqref="B16"/>
    </sheetView>
  </sheetViews>
  <sheetFormatPr defaultColWidth="8" defaultRowHeight="12.75"/>
  <cols>
    <col min="1" max="1" width="12.875" style="1" customWidth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1">
        <v>21704247725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96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18209305859</v>
      </c>
      <c r="B3" s="1" t="s">
        <v>106</v>
      </c>
      <c r="C3" s="1" t="s">
        <v>107</v>
      </c>
      <c r="D3" s="1" t="s">
        <v>108</v>
      </c>
      <c r="E3" s="1" t="s">
        <v>31</v>
      </c>
      <c r="F3" s="1" t="s">
        <v>109</v>
      </c>
      <c r="G3" s="1" t="s">
        <v>110</v>
      </c>
      <c r="H3" s="1" t="s">
        <v>95</v>
      </c>
      <c r="I3" s="1" t="s">
        <v>111</v>
      </c>
      <c r="J3" s="1" t="s">
        <v>97</v>
      </c>
      <c r="K3" s="1" t="s">
        <v>111</v>
      </c>
      <c r="L3" s="1" t="s">
        <v>111</v>
      </c>
      <c r="M3" s="1" t="s">
        <v>98</v>
      </c>
      <c r="N3" s="1" t="s">
        <v>98</v>
      </c>
      <c r="O3" s="1" t="s">
        <v>96</v>
      </c>
      <c r="P3" s="1" t="s">
        <v>99</v>
      </c>
      <c r="Q3" s="1" t="s">
        <v>100</v>
      </c>
      <c r="R3" s="1" t="s">
        <v>112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18956040279</v>
      </c>
      <c r="B4" s="1" t="s">
        <v>113</v>
      </c>
      <c r="C4" s="1" t="s">
        <v>114</v>
      </c>
      <c r="D4" s="1" t="s">
        <v>91</v>
      </c>
      <c r="E4" s="1" t="s">
        <v>115</v>
      </c>
      <c r="F4" s="1" t="s">
        <v>116</v>
      </c>
      <c r="G4" s="1" t="s">
        <v>117</v>
      </c>
      <c r="H4" s="1" t="s">
        <v>95</v>
      </c>
      <c r="I4" s="1" t="s">
        <v>118</v>
      </c>
      <c r="J4" s="1" t="s">
        <v>97</v>
      </c>
      <c r="K4" s="1" t="s">
        <v>118</v>
      </c>
      <c r="L4" s="1" t="s">
        <v>118</v>
      </c>
      <c r="M4" s="1" t="s">
        <v>98</v>
      </c>
      <c r="N4" s="1" t="s">
        <v>98</v>
      </c>
      <c r="O4" s="1" t="s">
        <v>96</v>
      </c>
      <c r="P4" s="1" t="s">
        <v>99</v>
      </c>
      <c r="Q4" s="1" t="s">
        <v>100</v>
      </c>
      <c r="R4" s="1" t="s">
        <v>119</v>
      </c>
      <c r="S4" s="1" t="s">
        <v>102</v>
      </c>
      <c r="T4" s="1" t="s">
        <v>103</v>
      </c>
      <c r="U4" s="1" t="s">
        <v>104</v>
      </c>
      <c r="V4" s="1" t="s">
        <v>105</v>
      </c>
    </row>
    <row r="5" s="1" customFormat="1" spans="1:22">
      <c r="A5" s="3">
        <v>21225471489</v>
      </c>
      <c r="B5" s="1" t="s">
        <v>120</v>
      </c>
      <c r="C5" s="1" t="s">
        <v>121</v>
      </c>
      <c r="D5" s="1" t="s">
        <v>122</v>
      </c>
      <c r="E5" s="1" t="s">
        <v>123</v>
      </c>
      <c r="F5" s="1" t="s">
        <v>117</v>
      </c>
      <c r="G5" s="1" t="s">
        <v>93</v>
      </c>
      <c r="H5" s="1" t="s">
        <v>95</v>
      </c>
      <c r="I5" s="1" t="s">
        <v>124</v>
      </c>
      <c r="J5" s="1" t="s">
        <v>97</v>
      </c>
      <c r="K5" s="1" t="s">
        <v>124</v>
      </c>
      <c r="L5" s="1" t="s">
        <v>124</v>
      </c>
      <c r="M5" s="1" t="s">
        <v>98</v>
      </c>
      <c r="N5" s="1" t="s">
        <v>98</v>
      </c>
      <c r="O5" s="1" t="s">
        <v>96</v>
      </c>
      <c r="P5" s="1" t="s">
        <v>99</v>
      </c>
      <c r="Q5" s="1" t="s">
        <v>100</v>
      </c>
      <c r="R5" s="1" t="s">
        <v>125</v>
      </c>
      <c r="S5" s="1" t="s">
        <v>102</v>
      </c>
      <c r="T5" s="1" t="s">
        <v>103</v>
      </c>
      <c r="U5" s="1" t="s">
        <v>104</v>
      </c>
      <c r="V5" s="1" t="s">
        <v>105</v>
      </c>
    </row>
    <row r="6" s="1" customFormat="1" spans="1:22">
      <c r="A6" s="1">
        <v>21704247725</v>
      </c>
      <c r="B6" s="1" t="s">
        <v>126</v>
      </c>
      <c r="C6" s="1" t="s">
        <v>127</v>
      </c>
      <c r="D6" s="1" t="s">
        <v>91</v>
      </c>
      <c r="E6" s="1" t="s">
        <v>92</v>
      </c>
      <c r="F6" s="1" t="s">
        <v>93</v>
      </c>
      <c r="G6" s="1" t="s">
        <v>94</v>
      </c>
      <c r="H6" s="1" t="s">
        <v>95</v>
      </c>
      <c r="I6" s="1" t="s">
        <v>96</v>
      </c>
      <c r="J6" s="1" t="s">
        <v>97</v>
      </c>
      <c r="K6" s="1" t="s">
        <v>96</v>
      </c>
      <c r="L6" s="1" t="s">
        <v>96</v>
      </c>
      <c r="M6" s="1" t="s">
        <v>98</v>
      </c>
      <c r="N6" s="1" t="s">
        <v>98</v>
      </c>
      <c r="O6" s="1" t="s">
        <v>96</v>
      </c>
      <c r="P6" s="1" t="s">
        <v>99</v>
      </c>
      <c r="Q6" s="1" t="s">
        <v>100</v>
      </c>
      <c r="R6" s="1" t="s">
        <v>128</v>
      </c>
      <c r="S6" s="1" t="s">
        <v>102</v>
      </c>
      <c r="T6" s="1" t="s">
        <v>103</v>
      </c>
      <c r="U6" s="1" t="s">
        <v>104</v>
      </c>
      <c r="V6" s="1" t="s">
        <v>105</v>
      </c>
    </row>
    <row r="7" s="1" customFormat="1" spans="1:22">
      <c r="A7" s="3">
        <v>21829119736</v>
      </c>
      <c r="B7" s="1" t="s">
        <v>109</v>
      </c>
      <c r="C7" s="1" t="s">
        <v>129</v>
      </c>
      <c r="D7" s="1" t="s">
        <v>130</v>
      </c>
      <c r="E7" s="1" t="s">
        <v>131</v>
      </c>
      <c r="F7" s="1" t="s">
        <v>132</v>
      </c>
      <c r="G7" s="1" t="s">
        <v>133</v>
      </c>
      <c r="H7" s="1" t="s">
        <v>95</v>
      </c>
      <c r="I7" s="1" t="s">
        <v>134</v>
      </c>
      <c r="J7" s="1" t="s">
        <v>97</v>
      </c>
      <c r="K7" s="1" t="s">
        <v>134</v>
      </c>
      <c r="L7" s="1" t="s">
        <v>134</v>
      </c>
      <c r="M7" s="1" t="s">
        <v>98</v>
      </c>
      <c r="N7" s="1" t="s">
        <v>98</v>
      </c>
      <c r="O7" s="1" t="s">
        <v>96</v>
      </c>
      <c r="P7" s="1" t="s">
        <v>99</v>
      </c>
      <c r="Q7" s="1" t="s">
        <v>100</v>
      </c>
      <c r="R7" s="1" t="s">
        <v>135</v>
      </c>
      <c r="S7" s="1" t="s">
        <v>102</v>
      </c>
      <c r="T7" s="1" t="s">
        <v>103</v>
      </c>
      <c r="U7" s="1" t="s">
        <v>104</v>
      </c>
      <c r="V7" s="1" t="s">
        <v>105</v>
      </c>
    </row>
    <row r="8" s="1" customFormat="1" spans="1:22">
      <c r="A8" s="3">
        <v>21830886289</v>
      </c>
      <c r="B8" s="1" t="s">
        <v>136</v>
      </c>
      <c r="C8" s="1" t="s">
        <v>137</v>
      </c>
      <c r="D8" s="1" t="s">
        <v>122</v>
      </c>
      <c r="E8" s="1" t="s">
        <v>138</v>
      </c>
      <c r="F8" s="1" t="s">
        <v>139</v>
      </c>
      <c r="G8" s="1" t="s">
        <v>140</v>
      </c>
      <c r="H8" s="1" t="s">
        <v>95</v>
      </c>
      <c r="I8" s="1" t="s">
        <v>141</v>
      </c>
      <c r="J8" s="1" t="s">
        <v>97</v>
      </c>
      <c r="K8" s="1" t="s">
        <v>141</v>
      </c>
      <c r="L8" s="1" t="s">
        <v>141</v>
      </c>
      <c r="M8" s="1" t="s">
        <v>98</v>
      </c>
      <c r="N8" s="1" t="s">
        <v>98</v>
      </c>
      <c r="O8" s="1" t="s">
        <v>96</v>
      </c>
      <c r="P8" s="1" t="s">
        <v>99</v>
      </c>
      <c r="Q8" s="1" t="s">
        <v>100</v>
      </c>
      <c r="R8" s="1" t="s">
        <v>142</v>
      </c>
      <c r="S8" s="1" t="s">
        <v>102</v>
      </c>
      <c r="T8" s="1" t="s">
        <v>103</v>
      </c>
      <c r="U8" s="1" t="s">
        <v>104</v>
      </c>
      <c r="V8" s="1" t="s">
        <v>105</v>
      </c>
    </row>
    <row r="9" s="1" customFormat="1" spans="1:22">
      <c r="A9" s="3">
        <v>21486904984</v>
      </c>
      <c r="B9" s="1" t="s">
        <v>143</v>
      </c>
      <c r="C9" s="1" t="s">
        <v>144</v>
      </c>
      <c r="D9" s="1" t="s">
        <v>91</v>
      </c>
      <c r="E9" s="1" t="s">
        <v>145</v>
      </c>
      <c r="F9" s="1" t="s">
        <v>146</v>
      </c>
      <c r="G9" s="1" t="s">
        <v>117</v>
      </c>
      <c r="H9" s="1" t="s">
        <v>95</v>
      </c>
      <c r="I9" s="1" t="s">
        <v>147</v>
      </c>
      <c r="J9" s="1" t="s">
        <v>97</v>
      </c>
      <c r="K9" s="1" t="s">
        <v>147</v>
      </c>
      <c r="L9" s="1" t="s">
        <v>147</v>
      </c>
      <c r="M9" s="1" t="s">
        <v>98</v>
      </c>
      <c r="N9" s="1" t="s">
        <v>98</v>
      </c>
      <c r="O9" s="1" t="s">
        <v>96</v>
      </c>
      <c r="P9" s="1" t="s">
        <v>99</v>
      </c>
      <c r="Q9" s="1" t="s">
        <v>100</v>
      </c>
      <c r="R9" s="1" t="s">
        <v>148</v>
      </c>
      <c r="S9" s="1" t="s">
        <v>102</v>
      </c>
      <c r="T9" s="1" t="s">
        <v>103</v>
      </c>
      <c r="U9" s="1" t="s">
        <v>104</v>
      </c>
      <c r="V9" s="1" t="s">
        <v>105</v>
      </c>
    </row>
    <row r="10" s="1" customFormat="1" spans="1:22">
      <c r="A10" s="1">
        <v>21704247725</v>
      </c>
      <c r="B10" s="1" t="s">
        <v>126</v>
      </c>
      <c r="C10" s="1" t="s">
        <v>149</v>
      </c>
      <c r="D10" s="1" t="s">
        <v>91</v>
      </c>
      <c r="E10" s="1" t="s">
        <v>92</v>
      </c>
      <c r="F10" s="1" t="s">
        <v>93</v>
      </c>
      <c r="G10" s="1" t="s">
        <v>94</v>
      </c>
      <c r="H10" s="1" t="s">
        <v>95</v>
      </c>
      <c r="I10" s="1" t="s">
        <v>96</v>
      </c>
      <c r="J10" s="1" t="s">
        <v>97</v>
      </c>
      <c r="K10" s="1" t="s">
        <v>96</v>
      </c>
      <c r="L10" s="1" t="s">
        <v>96</v>
      </c>
      <c r="M10" s="1" t="s">
        <v>98</v>
      </c>
      <c r="N10" s="1" t="s">
        <v>98</v>
      </c>
      <c r="O10" s="1" t="s">
        <v>96</v>
      </c>
      <c r="P10" s="1" t="s">
        <v>99</v>
      </c>
      <c r="Q10" s="1" t="s">
        <v>100</v>
      </c>
      <c r="R10" s="1" t="s">
        <v>150</v>
      </c>
      <c r="S10" s="1" t="s">
        <v>102</v>
      </c>
      <c r="T10" s="1" t="s">
        <v>103</v>
      </c>
      <c r="U10" s="1" t="s">
        <v>104</v>
      </c>
      <c r="V10" s="1" t="s">
        <v>105</v>
      </c>
    </row>
    <row r="11" s="1" customFormat="1" spans="1:22">
      <c r="A11" s="3">
        <v>21704247725</v>
      </c>
      <c r="B11" s="1" t="s">
        <v>151</v>
      </c>
      <c r="C11" s="1" t="s">
        <v>152</v>
      </c>
      <c r="D11" s="1" t="s">
        <v>91</v>
      </c>
      <c r="E11" s="1" t="s">
        <v>92</v>
      </c>
      <c r="F11" s="1" t="s">
        <v>93</v>
      </c>
      <c r="G11" s="1" t="s">
        <v>94</v>
      </c>
      <c r="H11" s="1" t="s">
        <v>95</v>
      </c>
      <c r="I11" s="1" t="s">
        <v>153</v>
      </c>
      <c r="J11" s="1" t="s">
        <v>97</v>
      </c>
      <c r="K11" s="1" t="s">
        <v>153</v>
      </c>
      <c r="L11" s="1" t="s">
        <v>153</v>
      </c>
      <c r="M11" s="1" t="s">
        <v>98</v>
      </c>
      <c r="N11" s="1" t="s">
        <v>98</v>
      </c>
      <c r="O11" s="1" t="s">
        <v>96</v>
      </c>
      <c r="P11" s="1" t="s">
        <v>99</v>
      </c>
      <c r="Q11" s="1" t="s">
        <v>100</v>
      </c>
      <c r="R11" s="1" t="s">
        <v>154</v>
      </c>
      <c r="S11" s="1" t="s">
        <v>102</v>
      </c>
      <c r="T11" s="1" t="s">
        <v>103</v>
      </c>
      <c r="U11" s="1" t="s">
        <v>104</v>
      </c>
      <c r="V11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2022-12-01T02:59:44Z</dcterms:created>
  <dcterms:modified xsi:type="dcterms:W3CDTF">2022-12-01T03:37:10Z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A253EF13B4BB4F32831DF7A1E3CE74A7</vt:lpwstr>
  </property>
  <property fmtid="{D5CDD505-2E9C-101B-9397-08002B2CF9AE}" pid="3" name="KSOProductBuildVer">
    <vt:lpwstr>2052-11.1.0.12763</vt:lpwstr>
  </property>
</Properties>
</file>