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<sst xmlns="http://schemas.openxmlformats.org/spreadsheetml/2006/main" count="220" uniqueCount="109">
  <si>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</si>
  <si>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</si>
  <si>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</si>
  <si>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</si>
  <si>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</si>
  <si>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</si>
  <si>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</si>
  <si>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</si>
  <si>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</si>
  <si>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</si>
  <si>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</si>
  <si>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</si>
  <si>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</si>
  <si>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</si>
  <si>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</si>
  <si>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</si>
  <si>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</si>
  <si>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</si>
  <si>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</si>
  <si>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</si>
  <si>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</si>
  <si>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</si>
  <si>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</si>
  <si>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</si>
  <si>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</si>
  <si>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21697761530	</t>
  </si>
  <si>
    <t>Ctrip</t>
  </si>
  <si>
    <t>正常</t>
  </si>
  <si>
    <t>[台北]昌吉一号记忆旅店(Changji No.1 Memory Inn)(80942128)</t>
  </si>
  <si>
    <t>高级双人间&lt;至多8间&gt;&lt;2人入住&gt;</t>
  </si>
  <si>
    <t>CNY</t>
  </si>
  <si>
    <t>HSIAO/FEN YEN</t>
  </si>
  <si>
    <t>CA13744221201CNY</t>
  </si>
  <si>
    <t>未提现</t>
  </si>
  <si>
    <t>携程开票</t>
  </si>
  <si>
    <t xml:space="preserve">2772779	</t>
  </si>
  <si>
    <t xml:space="preserve">	</t>
  </si>
  <si>
    <t xml:space="preserve">999221796209128	</t>
  </si>
  <si>
    <t>[海口]海口金色阳光温泉度假酒店(93876263)</t>
  </si>
  <si>
    <t>高级海景双床房&lt;至多8间&gt;&lt;2人入住&gt;&lt;早餐&gt;</t>
  </si>
  <si>
    <t>张艳</t>
  </si>
  <si>
    <t xml:space="preserve">2798379	</t>
  </si>
  <si>
    <t xml:space="preserve">999221801464865	</t>
  </si>
  <si>
    <t>[西安]格林豪泰酒店(西安灞桥区洪庆商务店)(80248931)</t>
  </si>
  <si>
    <t>特惠大床房&lt;至多8间&gt;&lt;2人入住&gt;</t>
  </si>
  <si>
    <t>刘明</t>
  </si>
  <si>
    <t xml:space="preserve">2800172	</t>
  </si>
  <si>
    <t xml:space="preserve">(GRT)80778804;	</t>
  </si>
  <si>
    <t xml:space="preserve">999221801465229	</t>
  </si>
  <si>
    <t>赵大鹏</t>
  </si>
  <si>
    <t xml:space="preserve">2800173	</t>
  </si>
  <si>
    <t xml:space="preserve">999221801468219	</t>
  </si>
  <si>
    <t>赵帆</t>
  </si>
  <si>
    <t xml:space="preserve">2800175	</t>
  </si>
  <si>
    <t xml:space="preserve">(GRT)80778825;	</t>
  </si>
  <si>
    <t>，</t>
  </si>
  <si>
    <t xml:space="preserve"> 1484 CNY</t>
  </si>
  <si>
    <t>A221201094213481</t>
  </si>
  <si>
    <t>总计：1484元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</si>
  <si>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</si>
  <si>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</si>
  <si>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</si>
  <si>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</si>
  <si>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</si>
  <si>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</si>
  <si>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</si>
  <si>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</si>
  <si>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</si>
  <si>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</si>
  <si>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</si>
  <si>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</si>
  <si>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</si>
  <si>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</si>
  <si>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</si>
  <si>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</si>
  <si>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</si>
  <si>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</si>
  <si>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</si>
  <si>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2022-11-15</t>
  </si>
  <si>
    <t>2800175</t>
  </si>
  <si>
    <t>格林豪泰酒店(西安灞桥区洪庆商务店)</t>
  </si>
  <si>
    <t>2022-11-16</t>
  </si>
  <si>
    <t>退房日月结</t>
  </si>
  <si>
    <t>166.00</t>
  </si>
  <si>
    <t>RMB</t>
  </si>
  <si>
    <t>0</t>
  </si>
  <si>
    <t>0.00</t>
  </si>
  <si>
    <t>携程汇登国内直连</t>
  </si>
  <si>
    <t>01.011264</t>
  </si>
  <si>
    <t>2022-11-15 19:11:56</t>
  </si>
  <si>
    <t>否</t>
  </si>
  <si>
    <t>广州汇登信息科技有限公司</t>
  </si>
  <si>
    <t>直连</t>
  </si>
  <si>
    <t>中国</t>
  </si>
  <si>
    <t>2800173</t>
  </si>
  <si>
    <t>海南金色阳光温泉度假酒店</t>
  </si>
  <si>
    <t>333.00</t>
  </si>
  <si>
    <t>2022-11-15 19:11:08</t>
  </si>
  <si>
    <t>2800172</t>
  </si>
  <si>
    <t>2022-11-15 19:11:04</t>
  </si>
  <si>
    <t>2022-11-14</t>
  </si>
  <si>
    <t>2798379</t>
  </si>
  <si>
    <t>2022-11-14 21:10:30</t>
  </si>
  <si>
    <t>2022-11-03</t>
  </si>
  <si>
    <t>2772779</t>
  </si>
  <si>
    <t>昌吉一号记忆旅店</t>
  </si>
  <si>
    <t>HSIAO FEN YEN</t>
  </si>
  <si>
    <t>486.00</t>
  </si>
  <si>
    <t>2022-11-03 00:09:32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</si>
</sst>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44879</v>
      </c>
      <c r="G2" s="6">
        <v>44881</v>
      </c>
      <c r="H2" s="4">
        <v>1</v>
      </c>
      <c r="I2" s="4">
        <v>2</v>
      </c>
      <c r="J2" s="4">
        <v>2</v>
      </c>
      <c r="K2" s="4" t="s">
        <v>30</v>
      </c>
      <c r="L2" s="4">
        <v>486</v>
      </c>
      <c r="M2" s="4">
        <v>486</v>
      </c>
      <c r="N2" s="4" t="s">
        <v>31</v>
      </c>
      <c r="O2" s="4" t="s">
        <v>32</v>
      </c>
      <c r="P2" s="4" t="s">
        <v>33</v>
      </c>
      <c r="Q2" s="4">
        <v>0</v>
      </c>
      <c r="R2" s="7">
        <v>44868</v>
      </c>
      <c r="S2" s="6">
        <v>44896</v>
      </c>
      <c r="T2" s="4" t="s">
        <v>34</v>
      </c>
      <c r="U2" s="4">
        <v>486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44880</v>
      </c>
      <c r="G3" s="6">
        <v>44881</v>
      </c>
      <c r="H3" s="4">
        <v>1</v>
      </c>
      <c r="I3" s="4">
        <v>1</v>
      </c>
      <c r="J3" s="4">
        <v>1</v>
      </c>
      <c r="K3" s="4" t="s">
        <v>30</v>
      </c>
      <c r="L3" s="4">
        <v>333</v>
      </c>
      <c r="M3" s="4">
        <v>333</v>
      </c>
      <c r="N3" s="4" t="s">
        <v>40</v>
      </c>
      <c r="O3" s="4" t="s">
        <v>32</v>
      </c>
      <c r="P3" s="4" t="s">
        <v>33</v>
      </c>
      <c r="Q3" s="4">
        <v>0</v>
      </c>
      <c r="R3" s="7">
        <v>44879</v>
      </c>
      <c r="S3" s="6">
        <v>44896</v>
      </c>
      <c r="T3" s="4" t="s">
        <v>34</v>
      </c>
      <c r="U3" s="4">
        <v>333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44880</v>
      </c>
      <c r="G4" s="6">
        <v>44881</v>
      </c>
      <c r="H4" s="4">
        <v>1</v>
      </c>
      <c r="I4" s="4">
        <v>1</v>
      </c>
      <c r="J4" s="4">
        <v>1</v>
      </c>
      <c r="K4" s="4" t="s">
        <v>30</v>
      </c>
      <c r="L4" s="4">
        <v>166</v>
      </c>
      <c r="M4" s="4">
        <v>166</v>
      </c>
      <c r="N4" s="4" t="s">
        <v>45</v>
      </c>
      <c r="O4" s="4" t="s">
        <v>32</v>
      </c>
      <c r="P4" s="4" t="s">
        <v>33</v>
      </c>
      <c r="Q4" s="4">
        <v>0</v>
      </c>
      <c r="R4" s="7">
        <v>44880</v>
      </c>
      <c r="S4" s="6">
        <v>44896</v>
      </c>
      <c r="T4" s="4" t="s">
        <v>34</v>
      </c>
      <c r="U4" s="4">
        <v>166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44880</v>
      </c>
      <c r="G5" s="6">
        <v>44881</v>
      </c>
      <c r="H5" s="4">
        <v>1</v>
      </c>
      <c r="I5" s="4">
        <v>1</v>
      </c>
      <c r="J5" s="4">
        <v>1</v>
      </c>
      <c r="K5" s="4" t="s">
        <v>30</v>
      </c>
      <c r="L5" s="4">
        <v>333</v>
      </c>
      <c r="M5" s="4">
        <v>333</v>
      </c>
      <c r="N5" s="4" t="s">
        <v>49</v>
      </c>
      <c r="O5" s="4" t="s">
        <v>32</v>
      </c>
      <c r="P5" s="4" t="s">
        <v>33</v>
      </c>
      <c r="Q5" s="4">
        <v>0</v>
      </c>
      <c r="R5" s="7">
        <v>44880</v>
      </c>
      <c r="S5" s="6">
        <v>44896</v>
      </c>
      <c r="T5" s="4" t="s">
        <v>34</v>
      </c>
      <c r="U5" s="4">
        <v>333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44880</v>
      </c>
      <c r="G6" s="6">
        <v>44881</v>
      </c>
      <c r="H6" s="4">
        <v>1</v>
      </c>
      <c r="I6" s="4">
        <v>1</v>
      </c>
      <c r="J6" s="4">
        <v>1</v>
      </c>
      <c r="K6" s="4" t="s">
        <v>30</v>
      </c>
      <c r="L6" s="4">
        <v>166</v>
      </c>
      <c r="M6" s="4">
        <v>166</v>
      </c>
      <c r="N6" s="4" t="s">
        <v>52</v>
      </c>
      <c r="O6" s="4" t="s">
        <v>32</v>
      </c>
      <c r="P6" s="4" t="s">
        <v>33</v>
      </c>
      <c r="Q6" s="4">
        <v>0</v>
      </c>
      <c r="R6" s="7">
        <v>44880</v>
      </c>
      <c r="S6" s="6">
        <v>44896</v>
      </c>
      <c r="T6" s="4" t="s">
        <v>34</v>
      </c>
      <c r="U6" s="4">
        <v>166</v>
      </c>
      <c r="V6" s="4">
        <v>0</v>
      </c>
      <c r="W6" s="4">
        <v>0</v>
      </c>
      <c r="X6" s="4" t="s">
        <v>53</v>
      </c>
      <c r="Y6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21697761530</v>
      </c>
      <c r="B2" s="6">
        <v>44879</v>
      </c>
      <c r="C2" s="6">
        <v>44881</v>
      </c>
      <c r="D2" s="4">
        <v>486</v>
      </c>
      <c r="E2" s="4" t="str">
        <f>VLOOKUP(A2,HOP!A:L,12,0)</f>
        <v>486.00</v>
      </c>
      <c r="F2" s="4" t="str">
        <f>VLOOKUP(A2,HOP!A:C,3,0)</f>
        <v>2772779</v>
      </c>
      <c r="G2" s="4">
        <f>D2-E2</f>
        <v>0</v>
      </c>
      <c r="H2" s="4" t="str">
        <f>$H$1&amp;F2</f>
        <v>，2772779</v>
      </c>
      <c r="I2" s="4" t="str">
        <f>VLOOKUP(A2,HOP!A:U,21,0)</f>
        <v>直连</v>
      </c>
    </row>
    <row r="3" s="4" customFormat="1" spans="1:9">
      <c r="A3" s="5">
        <v>999221796209128</v>
      </c>
      <c r="B3" s="6">
        <v>44880</v>
      </c>
      <c r="C3" s="6">
        <v>44881</v>
      </c>
      <c r="D3" s="4">
        <v>333</v>
      </c>
      <c r="E3" s="4" t="str">
        <f>VLOOKUP(A3,HOP!A:L,12,0)</f>
        <v>333.00</v>
      </c>
      <c r="F3" s="4" t="str">
        <f>VLOOKUP(A3,HOP!A:C,3,0)</f>
        <v>2798379</v>
      </c>
      <c r="G3" s="4">
        <f>D3-E3</f>
        <v>0</v>
      </c>
      <c r="H3" s="4" t="str">
        <f>$H$1&amp;F3</f>
        <v>，2798379</v>
      </c>
      <c r="I3" s="4" t="str">
        <f>VLOOKUP(A3,HOP!A:U,21,0)</f>
        <v>直连</v>
      </c>
    </row>
    <row r="4" s="4" customFormat="1" spans="1:9">
      <c r="A4" s="5">
        <v>999221801464865</v>
      </c>
      <c r="B4" s="6">
        <v>44880</v>
      </c>
      <c r="C4" s="6">
        <v>44881</v>
      </c>
      <c r="D4" s="4">
        <v>166</v>
      </c>
      <c r="E4" s="4" t="str">
        <f>VLOOKUP(A4,HOP!A:L,12,0)</f>
        <v>166.00</v>
      </c>
      <c r="F4" s="4" t="str">
        <f>VLOOKUP(A4,HOP!A:C,3,0)</f>
        <v>2800172</v>
      </c>
      <c r="G4" s="4">
        <f>D4-E4</f>
        <v>0</v>
      </c>
      <c r="H4" s="4" t="str">
        <f>$H$1&amp;F4</f>
        <v>，2800172</v>
      </c>
      <c r="I4" s="4" t="str">
        <f>VLOOKUP(A4,HOP!A:U,21,0)</f>
        <v>直连</v>
      </c>
    </row>
    <row r="5" s="4" customFormat="1" spans="1:9">
      <c r="A5" s="5">
        <v>999221801465229</v>
      </c>
      <c r="B5" s="6">
        <v>44880</v>
      </c>
      <c r="C5" s="6">
        <v>44881</v>
      </c>
      <c r="D5" s="4">
        <v>333</v>
      </c>
      <c r="E5" s="4" t="str">
        <f>VLOOKUP(A5,HOP!A:L,12,0)</f>
        <v>333.00</v>
      </c>
      <c r="F5" s="4" t="str">
        <f>VLOOKUP(A5,HOP!A:C,3,0)</f>
        <v>2800173</v>
      </c>
      <c r="G5" s="4">
        <f>D5-E5</f>
        <v>0</v>
      </c>
      <c r="H5" s="4" t="str">
        <f>$H$1&amp;F5</f>
        <v>，2800173</v>
      </c>
      <c r="I5" s="4" t="str">
        <f>VLOOKUP(A5,HOP!A:U,21,0)</f>
        <v>直连</v>
      </c>
    </row>
    <row r="6" s="4" customFormat="1" spans="1:9">
      <c r="A6" s="5">
        <v>999221801468219</v>
      </c>
      <c r="B6" s="6">
        <v>44880</v>
      </c>
      <c r="C6" s="6">
        <v>44881</v>
      </c>
      <c r="D6" s="4">
        <v>166</v>
      </c>
      <c r="E6" s="4" t="str">
        <f>VLOOKUP(A6,HOP!A:L,12,0)</f>
        <v>166.00</v>
      </c>
      <c r="F6" s="4" t="str">
        <f>VLOOKUP(A6,HOP!A:C,3,0)</f>
        <v>2800175</v>
      </c>
      <c r="G6" s="4">
        <f>D6-E6</f>
        <v>0</v>
      </c>
      <c r="H6" s="4" t="str">
        <f>$H$1&amp;F6</f>
        <v>，2800175</v>
      </c>
      <c r="I6" s="4" t="str">
        <f>VLOOKUP(A6,HOP!A:U,21,0)</f>
        <v>直连</v>
      </c>
    </row>
    <row r="8" spans="4:4">
      <c r="D8" s="4">
        <f>SUM(D2:D7)</f>
        <v>1484</v>
      </c>
    </row>
    <row r="9" spans="4:4">
      <c r="D9" s="4" t="s">
        <v>56</v>
      </c>
    </row>
    <row r="12" spans="1:1">
      <c r="A12" s="4" t="s">
        <v>57</v>
      </c>
    </row>
    <row r="13" spans="1:1">
      <c r="A13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999221801468219</v>
      </c>
      <c r="B2" s="1" t="s">
        <v>78</v>
      </c>
      <c r="C2" s="1" t="s">
        <v>79</v>
      </c>
      <c r="D2" s="1" t="s">
        <v>80</v>
      </c>
      <c r="E2" s="1" t="s">
        <v>52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999221801465229</v>
      </c>
      <c r="B3" s="1" t="s">
        <v>78</v>
      </c>
      <c r="C3" s="1" t="s">
        <v>94</v>
      </c>
      <c r="D3" s="1" t="s">
        <v>95</v>
      </c>
      <c r="E3" s="1" t="s">
        <v>49</v>
      </c>
      <c r="F3" s="1" t="s">
        <v>78</v>
      </c>
      <c r="G3" s="1" t="s">
        <v>81</v>
      </c>
      <c r="H3" s="1" t="s">
        <v>82</v>
      </c>
      <c r="I3" s="1" t="s">
        <v>96</v>
      </c>
      <c r="J3" s="1" t="s">
        <v>84</v>
      </c>
      <c r="K3" s="1" t="s">
        <v>96</v>
      </c>
      <c r="L3" s="1" t="s">
        <v>96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97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999221801464865</v>
      </c>
      <c r="B4" s="1" t="s">
        <v>78</v>
      </c>
      <c r="C4" s="1" t="s">
        <v>98</v>
      </c>
      <c r="D4" s="1" t="s">
        <v>80</v>
      </c>
      <c r="E4" s="1" t="s">
        <v>45</v>
      </c>
      <c r="F4" s="1" t="s">
        <v>78</v>
      </c>
      <c r="G4" s="1" t="s">
        <v>81</v>
      </c>
      <c r="H4" s="1" t="s">
        <v>82</v>
      </c>
      <c r="I4" s="1" t="s">
        <v>83</v>
      </c>
      <c r="J4" s="1" t="s">
        <v>84</v>
      </c>
      <c r="K4" s="1" t="s">
        <v>83</v>
      </c>
      <c r="L4" s="1" t="s">
        <v>83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99</v>
      </c>
      <c r="S4" s="1" t="s">
        <v>90</v>
      </c>
      <c r="T4" s="1" t="s">
        <v>91</v>
      </c>
      <c r="U4" s="1" t="s">
        <v>92</v>
      </c>
      <c r="V4" s="1" t="s">
        <v>93</v>
      </c>
    </row>
    <row r="5" s="1" customFormat="1" spans="1:22">
      <c r="A5" s="3">
        <v>999221796209128</v>
      </c>
      <c r="B5" s="1" t="s">
        <v>100</v>
      </c>
      <c r="C5" s="1" t="s">
        <v>101</v>
      </c>
      <c r="D5" s="1" t="s">
        <v>95</v>
      </c>
      <c r="E5" s="1" t="s">
        <v>40</v>
      </c>
      <c r="F5" s="1" t="s">
        <v>78</v>
      </c>
      <c r="G5" s="1" t="s">
        <v>81</v>
      </c>
      <c r="H5" s="1" t="s">
        <v>82</v>
      </c>
      <c r="I5" s="1" t="s">
        <v>96</v>
      </c>
      <c r="J5" s="1" t="s">
        <v>84</v>
      </c>
      <c r="K5" s="1" t="s">
        <v>96</v>
      </c>
      <c r="L5" s="1" t="s">
        <v>96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102</v>
      </c>
      <c r="S5" s="1" t="s">
        <v>90</v>
      </c>
      <c r="T5" s="1" t="s">
        <v>91</v>
      </c>
      <c r="U5" s="1" t="s">
        <v>92</v>
      </c>
      <c r="V5" s="1" t="s">
        <v>93</v>
      </c>
    </row>
    <row r="6" s="1" customFormat="1" spans="1:22">
      <c r="A6" s="3">
        <v>21697761530</v>
      </c>
      <c r="B6" s="1" t="s">
        <v>103</v>
      </c>
      <c r="C6" s="1" t="s">
        <v>104</v>
      </c>
      <c r="D6" s="1" t="s">
        <v>105</v>
      </c>
      <c r="E6" s="1" t="s">
        <v>106</v>
      </c>
      <c r="F6" s="1" t="s">
        <v>100</v>
      </c>
      <c r="G6" s="1" t="s">
        <v>81</v>
      </c>
      <c r="H6" s="1" t="s">
        <v>82</v>
      </c>
      <c r="I6" s="1" t="s">
        <v>107</v>
      </c>
      <c r="J6" s="1" t="s">
        <v>84</v>
      </c>
      <c r="K6" s="1" t="s">
        <v>107</v>
      </c>
      <c r="L6" s="1" t="s">
        <v>107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88</v>
      </c>
      <c r="R6" s="1" t="s">
        <v>108</v>
      </c>
      <c r="S6" s="1" t="s">
        <v>90</v>
      </c>
      <c r="T6" s="1" t="s">
        <v>91</v>
      </c>
      <c r="U6" s="1" t="s">
        <v>92</v>
      </c>
      <c r="V6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2022-12-01T01:25:47Z</dcterms:created>
  <dcterms:modified xsi:type="dcterms:W3CDTF">2022-12-01T01:39:38Z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BDA82A24EE9D4F97ADA02B77EA1CAD3B</vt:lpwstr>
  </property>
  <property fmtid="{D5CDD505-2E9C-101B-9397-08002B2CF9AE}" pid="3" name="KSOProductBuildVer">
    <vt:lpwstr>2052-11.1.0.12763</vt:lpwstr>
  </property>
</Properties>
</file>