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<sst xmlns="http://schemas.openxmlformats.org/spreadsheetml/2006/main" count="401" uniqueCount="185">
  <si>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</si>
  <si>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</si>
  <si>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</si>
  <si>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</si>
  <si>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</si>
  <si>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</si>
  <si>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</si>
  <si>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</si>
  <si>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</si>
  <si>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</si>
  <si>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</si>
  <si>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</si>
  <si>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</si>
  <si>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</si>
  <si>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</si>
  <si>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</si>
  <si>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</si>
  <si>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</si>
  <si>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</si>
  <si>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</si>
  <si>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</si>
  <si>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</si>
  <si>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</si>
  <si>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</si>
  <si>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</si>
  <si>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21024448131	</t>
  </si>
  <si>
    <t>Ctrip</t>
  </si>
  <si>
    <t>正常</t>
  </si>
  <si>
    <t>[首尔]三井酒店(Hotel Samjung)(37236514)</t>
  </si>
  <si>
    <t>标准双人房&lt;2人入住&gt;&lt;不退款&gt;</t>
  </si>
  <si>
    <t>USD</t>
  </si>
  <si>
    <t>Zhang/Cindy Xinwei</t>
  </si>
  <si>
    <t>CA5326221201USD</t>
  </si>
  <si>
    <t>未提现</t>
  </si>
  <si>
    <t>携程开票</t>
  </si>
  <si>
    <t xml:space="preserve">	</t>
  </si>
  <si>
    <t xml:space="preserve">22021823	</t>
  </si>
  <si>
    <t xml:space="preserve">21715971264	</t>
  </si>
  <si>
    <t>[乔治市]无线上网精品酒店(Wifi Boutique Hotel)(39640832)</t>
  </si>
  <si>
    <t>高级双人房&lt;2人入住&gt;&lt;不退款&gt;</t>
  </si>
  <si>
    <t>SALA/SALATHAWATI</t>
  </si>
  <si>
    <t xml:space="preserve">2777072	</t>
  </si>
  <si>
    <t xml:space="preserve">21716638268	</t>
  </si>
  <si>
    <t>[吉隆坡]吉隆坡豪亚酒店式公寓 - 远东酒店集团旗下(Oasia Suites Kuala Lumpur by Far East Hospitality)(37224580)</t>
  </si>
  <si>
    <t>豪华房&lt;2人入住&gt;&lt;不退款&gt;</t>
  </si>
  <si>
    <t>FASIHAH/NORFASIHAH BINTI MOHD SAID,KHAIRUL/KHAIRULANWAR BIN OTHMAN</t>
  </si>
  <si>
    <t xml:space="preserve">2777190	</t>
  </si>
  <si>
    <t xml:space="preserve">21823243539	</t>
  </si>
  <si>
    <t>[曼谷]曼谷瑞博朗得酒店(Rembrandt Hotel &amp; Suites Bangkok)(44800781)</t>
  </si>
  <si>
    <t>高级房&lt;1&gt;&lt;2人入住&gt;&lt;不退款&gt;</t>
  </si>
  <si>
    <t>SURAPANENI/RAMESH</t>
  </si>
  <si>
    <t xml:space="preserve">2807523	</t>
  </si>
  <si>
    <t xml:space="preserve">117228256	</t>
  </si>
  <si>
    <t xml:space="preserve">21838743108	</t>
  </si>
  <si>
    <t>[马六甲]马六甲大华酒店(The Majestic Malacca)(37230775)</t>
  </si>
  <si>
    <t>Asraf/Amirul,Asraf/Amirul</t>
  </si>
  <si>
    <t xml:space="preserve">2821948	</t>
  </si>
  <si>
    <t>取消</t>
  </si>
  <si>
    <t xml:space="preserve">21838936174	</t>
  </si>
  <si>
    <t>Sheue Wen/Yeoh,Sheue Wen/Yeoh</t>
  </si>
  <si>
    <t xml:space="preserve">2822180	</t>
  </si>
  <si>
    <t xml:space="preserve">166687038	</t>
  </si>
  <si>
    <t xml:space="preserve">21840481585	</t>
  </si>
  <si>
    <t>[苏梅岛]诺拉海滩温泉度假酒店(SHA Plus+)(Nora Beach Resort &amp; Spa(SHA Plus+))(48317036)</t>
  </si>
  <si>
    <t>诺拉别墅&lt;2人入住&gt;&lt;不退款&gt;</t>
  </si>
  <si>
    <t>Morissette/Claude</t>
  </si>
  <si>
    <t xml:space="preserve">2823504	</t>
  </si>
  <si>
    <t xml:space="preserve">74943	</t>
  </si>
  <si>
    <t xml:space="preserve">21842095881	</t>
  </si>
  <si>
    <t>[梳邦再也]双威金字塔酒店(Sunway Pyramid Hotel)(38635777)</t>
  </si>
  <si>
    <t>豪华特大床房&lt;2人入住&gt;&lt;不退款&gt;&lt;早餐&gt;</t>
  </si>
  <si>
    <t>ADNAN/SITI AZNI</t>
  </si>
  <si>
    <t xml:space="preserve">2825801	</t>
  </si>
  <si>
    <t xml:space="preserve">232751033	</t>
  </si>
  <si>
    <t xml:space="preserve">21842691277	</t>
  </si>
  <si>
    <t>[吉隆坡]吉隆坡柏威年酒店 · 悦榕庄管理(Pavilion Hotel Kuala Lumpur Managed by Banyan Tree)(40759685)</t>
  </si>
  <si>
    <t>城市绿洲俱乐部双床房&lt;2人入住&gt;&lt;不退款&gt;&lt;早餐&gt;</t>
  </si>
  <si>
    <t>Long Shang/Lai,Long Shang/Lai</t>
  </si>
  <si>
    <t xml:space="preserve">2826665	</t>
  </si>
  <si>
    <t xml:space="preserve">21842869928	</t>
  </si>
  <si>
    <t>[怡保]怡保宴宾雅酒店(Impiana Hotel Ipoh)(39037691)</t>
  </si>
  <si>
    <t>豪华双床房&lt;2人入住&gt;&lt;不退款&gt;</t>
  </si>
  <si>
    <t>BIN GHAZALI/AHMADAN,BIN GHAZALI/AHMADAN</t>
  </si>
  <si>
    <t xml:space="preserve">2826957	</t>
  </si>
  <si>
    <t xml:space="preserve">562223	</t>
  </si>
  <si>
    <t xml:space="preserve">21842938196	</t>
  </si>
  <si>
    <t>豪华特大床房&lt;2人入住&gt;&lt;不退款&gt;</t>
  </si>
  <si>
    <t>Tapsir Zulimi Tapsir/Zulimi,Tapsir Zulimi Tapsir/Zulimi</t>
  </si>
  <si>
    <t xml:space="preserve">2827046	</t>
  </si>
  <si>
    <t xml:space="preserve">562222	</t>
  </si>
  <si>
    <t>，</t>
  </si>
  <si>
    <t>A221201105859481</t>
  </si>
  <si>
    <t>A221201110009481</t>
  </si>
  <si>
    <t>USD / HKD 当前参考汇率: 7.80106</t>
  </si>
  <si>
    <t>总计： 1332 USD/
10391.01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</si>
  <si>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</si>
  <si>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</si>
  <si>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</si>
  <si>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</si>
  <si>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</si>
  <si>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</si>
  <si>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</si>
  <si>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</si>
  <si>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</si>
  <si>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</si>
  <si>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</si>
  <si>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</si>
  <si>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</si>
  <si>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</si>
  <si>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</si>
  <si>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</si>
  <si>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</si>
  <si>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</si>
  <si>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</si>
  <si>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2022-09-16</t>
  </si>
  <si>
    <t>2693836</t>
  </si>
  <si>
    <t>首尔三井酒店</t>
  </si>
  <si>
    <t>Zhang Cindy Xinwei</t>
  </si>
  <si>
    <t>2022-11-21</t>
  </si>
  <si>
    <t>2022-11-28</t>
  </si>
  <si>
    <t>退房日周结</t>
  </si>
  <si>
    <t>4626.20</t>
  </si>
  <si>
    <t>660.00</t>
  </si>
  <si>
    <t>0</t>
  </si>
  <si>
    <t>0.00</t>
  </si>
  <si>
    <t>携程盛景国际直连</t>
  </si>
  <si>
    <t>01.010677</t>
  </si>
  <si>
    <t>2022-09-19 09:22:10</t>
  </si>
  <si>
    <t>否</t>
  </si>
  <si>
    <t>汇智国际旅游发展有限公司</t>
  </si>
  <si>
    <t>直采</t>
  </si>
  <si>
    <t>韩国</t>
  </si>
  <si>
    <t>2022-11-05</t>
  </si>
  <si>
    <t>2777190</t>
  </si>
  <si>
    <t>吉隆坡豪亚酒店式公寓-遠東酒店集團旗下</t>
  </si>
  <si>
    <t>FASIHAH NORFASIHAH BINTI MOHD SAID,KHAIRUL KHAIRULANWAR BIN OTHMAN</t>
  </si>
  <si>
    <t>2022-11-27</t>
  </si>
  <si>
    <t>317.10</t>
  </si>
  <si>
    <t>44.00</t>
  </si>
  <si>
    <t>2022-11-05 09:58:16</t>
  </si>
  <si>
    <t>直连</t>
  </si>
  <si>
    <t>马来西亚</t>
  </si>
  <si>
    <t>2022-11-25</t>
  </si>
  <si>
    <t>2822180</t>
  </si>
  <si>
    <t>马六甲大华酒店</t>
  </si>
  <si>
    <t>Sheue Wen Yeoh,Sheue Wen Yeoh</t>
  </si>
  <si>
    <t>652.45</t>
  </si>
  <si>
    <t>91.00</t>
  </si>
  <si>
    <t>2022-11-25 14:45:44</t>
  </si>
  <si>
    <t>2823504</t>
  </si>
  <si>
    <t>苏梅岛诺拉海滩度假村</t>
  </si>
  <si>
    <t>Morissette Claude</t>
  </si>
  <si>
    <t>2022-11-26</t>
  </si>
  <si>
    <t>1061.13</t>
  </si>
  <si>
    <t>148.00</t>
  </si>
  <si>
    <t>2022-11-25 19:40:40</t>
  </si>
  <si>
    <t>泰国</t>
  </si>
  <si>
    <t>2827046</t>
  </si>
  <si>
    <t>怡保宴宾雅酒店</t>
  </si>
  <si>
    <t>Tapsir Zulimi Tapsir Zulimi,Tapsir Zulimi Tapsir Zulimi</t>
  </si>
  <si>
    <t>308.86</t>
  </si>
  <si>
    <t>43.00</t>
  </si>
  <si>
    <t>2022-11-27 10:04:54</t>
  </si>
  <si>
    <t>2826957</t>
  </si>
  <si>
    <t>BIN GHAZALI AHMADAN,BIN GHAZALI AHMADAN</t>
  </si>
  <si>
    <t>2022-11-27 10:07:01</t>
  </si>
  <si>
    <t>2777072</t>
  </si>
  <si>
    <t>无线上网精品酒店</t>
  </si>
  <si>
    <t>SALA SALATHAWATI</t>
  </si>
  <si>
    <t>302.69</t>
  </si>
  <si>
    <t>42.00</t>
  </si>
  <si>
    <t>2022-11-05 07:44:38</t>
  </si>
  <si>
    <t>2022-11-18</t>
  </si>
  <si>
    <t>2807523</t>
  </si>
  <si>
    <t>曼谷瑞博朗得酒店</t>
  </si>
  <si>
    <t>SURAPANENI RAMESH</t>
  </si>
  <si>
    <t>1291.10</t>
  </si>
  <si>
    <t>180.00</t>
  </si>
  <si>
    <t>2022-11-19 15:52:24</t>
  </si>
  <si>
    <t>2825801</t>
  </si>
  <si>
    <t>双威金字塔酒店</t>
  </si>
  <si>
    <t>ADNAN SITI AZNI</t>
  </si>
  <si>
    <t>582.22</t>
  </si>
  <si>
    <t>81.00</t>
  </si>
  <si>
    <t>2022-11-27 12:08:21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</si>
</sst>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314325</xdr:colOff>
      <xdr:row>55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287125" cy="536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44886</v>
      </c>
      <c r="G2" s="6">
        <v>44893</v>
      </c>
      <c r="H2" s="4">
        <v>1</v>
      </c>
      <c r="I2" s="4">
        <v>7</v>
      </c>
      <c r="J2" s="4">
        <v>7</v>
      </c>
      <c r="K2" s="4" t="s">
        <v>30</v>
      </c>
      <c r="L2" s="4">
        <v>660</v>
      </c>
      <c r="M2" s="4">
        <v>660</v>
      </c>
      <c r="N2" s="4" t="s">
        <v>31</v>
      </c>
      <c r="O2" s="4" t="s">
        <v>32</v>
      </c>
      <c r="P2" s="4" t="s">
        <v>33</v>
      </c>
      <c r="Q2" s="4">
        <v>0</v>
      </c>
      <c r="R2" s="7">
        <v>44820</v>
      </c>
      <c r="S2" s="6">
        <v>44896</v>
      </c>
      <c r="T2" s="4" t="s">
        <v>34</v>
      </c>
      <c r="U2" s="4">
        <v>660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44892</v>
      </c>
      <c r="G3" s="6">
        <v>44893</v>
      </c>
      <c r="H3" s="4">
        <v>1</v>
      </c>
      <c r="I3" s="4">
        <v>1</v>
      </c>
      <c r="J3" s="4">
        <v>1</v>
      </c>
      <c r="K3" s="4" t="s">
        <v>30</v>
      </c>
      <c r="L3" s="4">
        <v>42</v>
      </c>
      <c r="M3" s="4">
        <v>42</v>
      </c>
      <c r="N3" s="4" t="s">
        <v>40</v>
      </c>
      <c r="O3" s="4" t="s">
        <v>32</v>
      </c>
      <c r="P3" s="4" t="s">
        <v>33</v>
      </c>
      <c r="Q3" s="4">
        <v>0</v>
      </c>
      <c r="R3" s="7">
        <v>44870</v>
      </c>
      <c r="S3" s="6">
        <v>44896</v>
      </c>
      <c r="T3" s="4" t="s">
        <v>34</v>
      </c>
      <c r="U3" s="4">
        <v>42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44892</v>
      </c>
      <c r="G4" s="6">
        <v>44893</v>
      </c>
      <c r="H4" s="4">
        <v>1</v>
      </c>
      <c r="I4" s="4">
        <v>1</v>
      </c>
      <c r="J4" s="4">
        <v>1</v>
      </c>
      <c r="K4" s="4" t="s">
        <v>30</v>
      </c>
      <c r="L4" s="4">
        <v>44</v>
      </c>
      <c r="M4" s="4">
        <v>44</v>
      </c>
      <c r="N4" s="4" t="s">
        <v>45</v>
      </c>
      <c r="O4" s="4" t="s">
        <v>32</v>
      </c>
      <c r="P4" s="4" t="s">
        <v>33</v>
      </c>
      <c r="Q4" s="4">
        <v>0</v>
      </c>
      <c r="R4" s="7">
        <v>44870</v>
      </c>
      <c r="S4" s="6">
        <v>44896</v>
      </c>
      <c r="T4" s="4" t="s">
        <v>34</v>
      </c>
      <c r="U4" s="4">
        <v>44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44890</v>
      </c>
      <c r="G5" s="6">
        <v>44893</v>
      </c>
      <c r="H5" s="4">
        <v>1</v>
      </c>
      <c r="I5" s="4">
        <v>3</v>
      </c>
      <c r="J5" s="4">
        <v>3</v>
      </c>
      <c r="K5" s="4" t="s">
        <v>30</v>
      </c>
      <c r="L5" s="4">
        <v>180</v>
      </c>
      <c r="M5" s="4">
        <v>180</v>
      </c>
      <c r="N5" s="4" t="s">
        <v>50</v>
      </c>
      <c r="O5" s="4" t="s">
        <v>32</v>
      </c>
      <c r="P5" s="4" t="s">
        <v>33</v>
      </c>
      <c r="Q5" s="4">
        <v>0</v>
      </c>
      <c r="R5" s="7">
        <v>44883</v>
      </c>
      <c r="S5" s="6">
        <v>44896</v>
      </c>
      <c r="T5" s="4" t="s">
        <v>34</v>
      </c>
      <c r="U5" s="4">
        <v>180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44</v>
      </c>
      <c r="F6" s="6">
        <v>44892</v>
      </c>
      <c r="G6" s="6">
        <v>44893</v>
      </c>
      <c r="H6" s="4">
        <v>1</v>
      </c>
      <c r="I6" s="4">
        <v>1</v>
      </c>
      <c r="J6" s="4">
        <v>1</v>
      </c>
      <c r="K6" s="4" t="s">
        <v>30</v>
      </c>
      <c r="L6" s="4">
        <v>91</v>
      </c>
      <c r="M6" s="4">
        <v>91</v>
      </c>
      <c r="N6" s="4" t="s">
        <v>55</v>
      </c>
      <c r="O6" s="4" t="s">
        <v>32</v>
      </c>
      <c r="P6" s="4" t="s">
        <v>33</v>
      </c>
      <c r="Q6" s="4">
        <v>0</v>
      </c>
      <c r="R6" s="7">
        <v>44890</v>
      </c>
      <c r="S6" s="6">
        <v>44896</v>
      </c>
      <c r="T6" s="4" t="s">
        <v>34</v>
      </c>
      <c r="U6" s="4">
        <v>91</v>
      </c>
      <c r="V6" s="4">
        <v>0</v>
      </c>
      <c r="W6" s="4">
        <v>0</v>
      </c>
      <c r="X6" s="4" t="s">
        <v>56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57</v>
      </c>
      <c r="D7" s="4" t="s">
        <v>54</v>
      </c>
      <c r="E7" s="4" t="s">
        <v>44</v>
      </c>
      <c r="F7" s="6">
        <v>44892</v>
      </c>
      <c r="G7" s="6">
        <v>44893</v>
      </c>
      <c r="H7" s="4">
        <v>1</v>
      </c>
      <c r="I7" s="4">
        <v>1</v>
      </c>
      <c r="J7" s="4">
        <v>1</v>
      </c>
      <c r="K7" s="4" t="s">
        <v>30</v>
      </c>
      <c r="L7" s="4">
        <v>-91</v>
      </c>
      <c r="M7" s="4">
        <v>-91</v>
      </c>
      <c r="N7" s="4" t="s">
        <v>55</v>
      </c>
      <c r="O7" s="4" t="s">
        <v>32</v>
      </c>
      <c r="P7" s="4" t="s">
        <v>33</v>
      </c>
      <c r="Q7" s="4">
        <v>0</v>
      </c>
      <c r="R7" s="7">
        <v>44890</v>
      </c>
      <c r="S7" s="6">
        <v>44896</v>
      </c>
      <c r="T7" s="4" t="s">
        <v>34</v>
      </c>
      <c r="U7" s="4">
        <v>-91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54</v>
      </c>
      <c r="E8" s="4" t="s">
        <v>44</v>
      </c>
      <c r="F8" s="6">
        <v>44892</v>
      </c>
      <c r="G8" s="6">
        <v>44893</v>
      </c>
      <c r="H8" s="4">
        <v>1</v>
      </c>
      <c r="I8" s="4">
        <v>1</v>
      </c>
      <c r="J8" s="4">
        <v>1</v>
      </c>
      <c r="K8" s="4" t="s">
        <v>30</v>
      </c>
      <c r="L8" s="4">
        <v>91</v>
      </c>
      <c r="M8" s="4">
        <v>91</v>
      </c>
      <c r="N8" s="4" t="s">
        <v>59</v>
      </c>
      <c r="O8" s="4" t="s">
        <v>32</v>
      </c>
      <c r="P8" s="4" t="s">
        <v>33</v>
      </c>
      <c r="Q8" s="4">
        <v>0</v>
      </c>
      <c r="R8" s="7">
        <v>44890</v>
      </c>
      <c r="S8" s="6">
        <v>44896</v>
      </c>
      <c r="T8" s="4" t="s">
        <v>34</v>
      </c>
      <c r="U8" s="4">
        <v>91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44891</v>
      </c>
      <c r="G9" s="6">
        <v>44893</v>
      </c>
      <c r="H9" s="4">
        <v>1</v>
      </c>
      <c r="I9" s="4">
        <v>2</v>
      </c>
      <c r="J9" s="4">
        <v>2</v>
      </c>
      <c r="K9" s="4" t="s">
        <v>30</v>
      </c>
      <c r="L9" s="4">
        <v>148</v>
      </c>
      <c r="M9" s="4">
        <v>148</v>
      </c>
      <c r="N9" s="4" t="s">
        <v>65</v>
      </c>
      <c r="O9" s="4" t="s">
        <v>32</v>
      </c>
      <c r="P9" s="4" t="s">
        <v>33</v>
      </c>
      <c r="Q9" s="4">
        <v>0</v>
      </c>
      <c r="R9" s="7">
        <v>44890</v>
      </c>
      <c r="S9" s="6">
        <v>44896</v>
      </c>
      <c r="T9" s="4" t="s">
        <v>34</v>
      </c>
      <c r="U9" s="4">
        <v>148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44892</v>
      </c>
      <c r="G10" s="6">
        <v>44893</v>
      </c>
      <c r="H10" s="4">
        <v>1</v>
      </c>
      <c r="I10" s="4">
        <v>1</v>
      </c>
      <c r="J10" s="4">
        <v>1</v>
      </c>
      <c r="K10" s="4" t="s">
        <v>30</v>
      </c>
      <c r="L10" s="4">
        <v>81</v>
      </c>
      <c r="M10" s="4">
        <v>81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44891</v>
      </c>
      <c r="S10" s="6">
        <v>44896</v>
      </c>
      <c r="T10" s="4" t="s">
        <v>34</v>
      </c>
      <c r="U10" s="4">
        <v>81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44892</v>
      </c>
      <c r="G11" s="6">
        <v>44893</v>
      </c>
      <c r="H11" s="4">
        <v>1</v>
      </c>
      <c r="I11" s="4">
        <v>1</v>
      </c>
      <c r="J11" s="4">
        <v>1</v>
      </c>
      <c r="K11" s="4" t="s">
        <v>30</v>
      </c>
      <c r="L11" s="4">
        <v>156</v>
      </c>
      <c r="M11" s="4">
        <v>156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44892</v>
      </c>
      <c r="S11" s="6">
        <v>44896</v>
      </c>
      <c r="T11" s="4" t="s">
        <v>34</v>
      </c>
      <c r="U11" s="4">
        <v>156</v>
      </c>
      <c r="V11" s="4">
        <v>0</v>
      </c>
      <c r="W11" s="4">
        <v>0</v>
      </c>
      <c r="X11" s="4" t="s">
        <v>78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57</v>
      </c>
      <c r="D12" s="4" t="s">
        <v>75</v>
      </c>
      <c r="E12" s="4" t="s">
        <v>76</v>
      </c>
      <c r="F12" s="6">
        <v>44892</v>
      </c>
      <c r="G12" s="6">
        <v>44893</v>
      </c>
      <c r="H12" s="4">
        <v>1</v>
      </c>
      <c r="I12" s="4">
        <v>1</v>
      </c>
      <c r="J12" s="4">
        <v>1</v>
      </c>
      <c r="K12" s="4" t="s">
        <v>30</v>
      </c>
      <c r="L12" s="4">
        <v>-156</v>
      </c>
      <c r="M12" s="4">
        <v>-156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44892</v>
      </c>
      <c r="S12" s="6">
        <v>44896</v>
      </c>
      <c r="T12" s="4" t="s">
        <v>34</v>
      </c>
      <c r="U12" s="4">
        <v>-156</v>
      </c>
      <c r="V12" s="4">
        <v>0</v>
      </c>
      <c r="W12" s="4">
        <v>0</v>
      </c>
      <c r="X12" s="4" t="s">
        <v>78</v>
      </c>
      <c r="Y12" s="4" t="s">
        <v>35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44892</v>
      </c>
      <c r="G13" s="6">
        <v>44893</v>
      </c>
      <c r="H13" s="4">
        <v>1</v>
      </c>
      <c r="I13" s="4">
        <v>1</v>
      </c>
      <c r="J13" s="4">
        <v>1</v>
      </c>
      <c r="K13" s="4" t="s">
        <v>30</v>
      </c>
      <c r="L13" s="4">
        <v>43</v>
      </c>
      <c r="M13" s="4">
        <v>43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44892</v>
      </c>
      <c r="S13" s="6">
        <v>44896</v>
      </c>
      <c r="T13" s="4" t="s">
        <v>34</v>
      </c>
      <c r="U13" s="4">
        <v>43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80</v>
      </c>
      <c r="E14" s="4" t="s">
        <v>86</v>
      </c>
      <c r="F14" s="6">
        <v>44892</v>
      </c>
      <c r="G14" s="6">
        <v>44893</v>
      </c>
      <c r="H14" s="4">
        <v>1</v>
      </c>
      <c r="I14" s="4">
        <v>1</v>
      </c>
      <c r="J14" s="4">
        <v>1</v>
      </c>
      <c r="K14" s="4" t="s">
        <v>30</v>
      </c>
      <c r="L14" s="4">
        <v>43</v>
      </c>
      <c r="M14" s="4">
        <v>43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44892</v>
      </c>
      <c r="S14" s="6">
        <v>44896</v>
      </c>
      <c r="T14" s="4" t="s">
        <v>34</v>
      </c>
      <c r="U14" s="4">
        <v>43</v>
      </c>
      <c r="V14" s="4">
        <v>0</v>
      </c>
      <c r="W14" s="4">
        <v>0</v>
      </c>
      <c r="X14" s="4" t="s">
        <v>88</v>
      </c>
      <c r="Y14" s="4" t="s">
        <v>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8" sqref="A18:D21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5">
        <v>21024448131</v>
      </c>
      <c r="B2" s="6">
        <v>44886</v>
      </c>
      <c r="C2" s="6">
        <v>44893</v>
      </c>
      <c r="D2" s="4">
        <v>660</v>
      </c>
      <c r="E2" s="4" t="str">
        <f>VLOOKUP(A2,HOP!A:L,12,0)</f>
        <v>660.00</v>
      </c>
      <c r="F2" s="4" t="str">
        <f>VLOOKUP(A2,HOP!A:C,3,0)</f>
        <v>2693836</v>
      </c>
      <c r="G2" s="4">
        <f>D2-E2</f>
        <v>0</v>
      </c>
      <c r="H2" s="4" t="str">
        <f>$H$1&amp;F2</f>
        <v>，2693836</v>
      </c>
      <c r="I2" s="4" t="str">
        <f>VLOOKUP(A2,HOP!A:U,21,0)</f>
        <v>直采</v>
      </c>
    </row>
    <row r="3" s="4" customFormat="1" spans="1:9">
      <c r="A3" s="5">
        <v>21715971264</v>
      </c>
      <c r="B3" s="6">
        <v>44892</v>
      </c>
      <c r="C3" s="6">
        <v>44893</v>
      </c>
      <c r="D3" s="4">
        <v>42</v>
      </c>
      <c r="E3" s="4" t="str">
        <f>VLOOKUP(A3,HOP!A:L,12,0)</f>
        <v>42.00</v>
      </c>
      <c r="F3" s="4" t="str">
        <f>VLOOKUP(A3,HOP!A:C,3,0)</f>
        <v>2777072</v>
      </c>
      <c r="G3" s="4">
        <f t="shared" ref="G3:G12" si="0">D3-E3</f>
        <v>0</v>
      </c>
      <c r="H3" s="4" t="str">
        <f t="shared" ref="H3:H12" si="1">$H$1&amp;F3</f>
        <v>，2777072</v>
      </c>
      <c r="I3" s="4" t="str">
        <f>VLOOKUP(A3,HOP!A:U,21,0)</f>
        <v>直连</v>
      </c>
    </row>
    <row r="4" s="4" customFormat="1" spans="1:9">
      <c r="A4" s="5">
        <v>21716638268</v>
      </c>
      <c r="B4" s="6">
        <v>44892</v>
      </c>
      <c r="C4" s="6">
        <v>44893</v>
      </c>
      <c r="D4" s="4">
        <v>44</v>
      </c>
      <c r="E4" s="4" t="str">
        <f>VLOOKUP(A4,HOP!A:L,12,0)</f>
        <v>44.00</v>
      </c>
      <c r="F4" s="4" t="str">
        <f>VLOOKUP(A4,HOP!A:C,3,0)</f>
        <v>2777190</v>
      </c>
      <c r="G4" s="4">
        <f t="shared" si="0"/>
        <v>0</v>
      </c>
      <c r="H4" s="4" t="str">
        <f t="shared" si="1"/>
        <v>，2777190</v>
      </c>
      <c r="I4" s="4" t="str">
        <f>VLOOKUP(A4,HOP!A:U,21,0)</f>
        <v>直连</v>
      </c>
    </row>
    <row r="5" s="4" customFormat="1" spans="1:9">
      <c r="A5" s="5">
        <v>21823243539</v>
      </c>
      <c r="B5" s="6">
        <v>44890</v>
      </c>
      <c r="C5" s="6">
        <v>44893</v>
      </c>
      <c r="D5" s="4">
        <v>180</v>
      </c>
      <c r="E5" s="4" t="str">
        <f>VLOOKUP(A5,HOP!A:L,12,0)</f>
        <v>180.00</v>
      </c>
      <c r="F5" s="4" t="str">
        <f>VLOOKUP(A5,HOP!A:C,3,0)</f>
        <v>2807523</v>
      </c>
      <c r="G5" s="4">
        <f t="shared" si="0"/>
        <v>0</v>
      </c>
      <c r="H5" s="4" t="str">
        <f t="shared" si="1"/>
        <v>，2807523</v>
      </c>
      <c r="I5" s="4" t="str">
        <f>VLOOKUP(A5,HOP!A:U,21,0)</f>
        <v>直采</v>
      </c>
    </row>
    <row r="6" s="4" customFormat="1" hidden="1" spans="1:9">
      <c r="A6" s="5">
        <v>21838743108</v>
      </c>
      <c r="B6" s="6">
        <v>44892</v>
      </c>
      <c r="C6" s="6">
        <v>44893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21838936174</v>
      </c>
      <c r="B7" s="6">
        <v>44892</v>
      </c>
      <c r="C7" s="6">
        <v>44893</v>
      </c>
      <c r="D7" s="4">
        <v>91</v>
      </c>
      <c r="E7" s="4" t="str">
        <f>VLOOKUP(A7,HOP!A:L,12,0)</f>
        <v>91.00</v>
      </c>
      <c r="F7" s="4" t="str">
        <f>VLOOKUP(A7,HOP!A:C,3,0)</f>
        <v>2822180</v>
      </c>
      <c r="G7" s="4">
        <f t="shared" si="0"/>
        <v>0</v>
      </c>
      <c r="H7" s="4" t="str">
        <f t="shared" si="1"/>
        <v>，2822180</v>
      </c>
      <c r="I7" s="4" t="str">
        <f>VLOOKUP(A7,HOP!A:U,21,0)</f>
        <v>直采</v>
      </c>
    </row>
    <row r="8" s="4" customFormat="1" spans="1:9">
      <c r="A8" s="5">
        <v>21840481585</v>
      </c>
      <c r="B8" s="6">
        <v>44891</v>
      </c>
      <c r="C8" s="6">
        <v>44893</v>
      </c>
      <c r="D8" s="4">
        <v>148</v>
      </c>
      <c r="E8" s="4" t="str">
        <f>VLOOKUP(A8,HOP!A:L,12,0)</f>
        <v>148.00</v>
      </c>
      <c r="F8" s="4" t="str">
        <f>VLOOKUP(A8,HOP!A:C,3,0)</f>
        <v>2823504</v>
      </c>
      <c r="G8" s="4">
        <f t="shared" si="0"/>
        <v>0</v>
      </c>
      <c r="H8" s="4" t="str">
        <f t="shared" si="1"/>
        <v>，2823504</v>
      </c>
      <c r="I8" s="4" t="str">
        <f>VLOOKUP(A8,HOP!A:U,21,0)</f>
        <v>直采</v>
      </c>
    </row>
    <row r="9" s="4" customFormat="1" spans="1:9">
      <c r="A9" s="5">
        <v>21842095881</v>
      </c>
      <c r="B9" s="6">
        <v>44892</v>
      </c>
      <c r="C9" s="6">
        <v>44893</v>
      </c>
      <c r="D9" s="4">
        <v>81</v>
      </c>
      <c r="E9" s="4" t="str">
        <f>VLOOKUP(A9,HOP!A:L,12,0)</f>
        <v>81.00</v>
      </c>
      <c r="F9" s="4" t="str">
        <f>VLOOKUP(A9,HOP!A:C,3,0)</f>
        <v>2825801</v>
      </c>
      <c r="G9" s="4">
        <f t="shared" si="0"/>
        <v>0</v>
      </c>
      <c r="H9" s="4" t="str">
        <f t="shared" si="1"/>
        <v>，2825801</v>
      </c>
      <c r="I9" s="4" t="str">
        <f>VLOOKUP(A9,HOP!A:U,21,0)</f>
        <v>直采</v>
      </c>
    </row>
    <row r="10" s="4" customFormat="1" hidden="1" spans="1:9">
      <c r="A10" s="5">
        <v>21842691277</v>
      </c>
      <c r="B10" s="6">
        <v>44892</v>
      </c>
      <c r="C10" s="6">
        <v>44893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21842869928</v>
      </c>
      <c r="B11" s="6">
        <v>44892</v>
      </c>
      <c r="C11" s="6">
        <v>44893</v>
      </c>
      <c r="D11" s="4">
        <v>43</v>
      </c>
      <c r="E11" s="4" t="str">
        <f>VLOOKUP(A11,HOP!A:L,12,0)</f>
        <v>43.00</v>
      </c>
      <c r="F11" s="4" t="str">
        <f>VLOOKUP(A11,HOP!A:C,3,0)</f>
        <v>2826957</v>
      </c>
      <c r="G11" s="4">
        <f t="shared" si="0"/>
        <v>0</v>
      </c>
      <c r="H11" s="4" t="str">
        <f t="shared" si="1"/>
        <v>，2826957</v>
      </c>
      <c r="I11" s="4" t="str">
        <f>VLOOKUP(A11,HOP!A:U,21,0)</f>
        <v>直采</v>
      </c>
    </row>
    <row r="12" s="4" customFormat="1" spans="1:9">
      <c r="A12" s="5">
        <v>21842938196</v>
      </c>
      <c r="B12" s="6">
        <v>44892</v>
      </c>
      <c r="C12" s="6">
        <v>44893</v>
      </c>
      <c r="D12" s="4">
        <v>43</v>
      </c>
      <c r="E12" s="4" t="str">
        <f>VLOOKUP(A12,HOP!A:L,12,0)</f>
        <v>43.00</v>
      </c>
      <c r="F12" s="4" t="str">
        <f>VLOOKUP(A12,HOP!A:C,3,0)</f>
        <v>2827046</v>
      </c>
      <c r="G12" s="4">
        <f t="shared" si="0"/>
        <v>0</v>
      </c>
      <c r="H12" s="4" t="str">
        <f t="shared" si="1"/>
        <v>，2827046</v>
      </c>
      <c r="I12" s="4" t="str">
        <f>VLOOKUP(A12,HOP!A:U,21,0)</f>
        <v>直采</v>
      </c>
    </row>
    <row r="14" spans="4:4">
      <c r="D14" s="4">
        <f>SUM(D2:D13)</f>
        <v>1332</v>
      </c>
    </row>
    <row r="18" spans="1:4">
      <c r="A18" s="4" t="s">
        <v>91</v>
      </c>
      <c r="C18" s="4">
        <v>1246</v>
      </c>
      <c r="D18" s="4">
        <v>9720.12</v>
      </c>
    </row>
    <row r="19" spans="1:4">
      <c r="A19" s="4" t="s">
        <v>92</v>
      </c>
      <c r="C19" s="4">
        <v>86</v>
      </c>
      <c r="D19" s="4">
        <v>670.89</v>
      </c>
    </row>
    <row r="20" spans="1:4">
      <c r="A20" s="4" t="s">
        <v>93</v>
      </c>
      <c r="C20" s="4">
        <f>SUBTOTAL(9,C18:C19)</f>
        <v>1332</v>
      </c>
      <c r="D20" s="4">
        <f>SUBTOTAL(9,D18:D19)</f>
        <v>10391.01</v>
      </c>
    </row>
    <row r="21" spans="1:1">
      <c r="A21" s="4" t="s">
        <v>94</v>
      </c>
    </row>
  </sheetData>
  <autoFilter ref="A1:X12">
    <filterColumn colId="3">
      <filters>
        <filter val="180"/>
        <filter val="660"/>
        <filter val="81"/>
        <filter val="91"/>
        <filter val="42"/>
        <filter val="43"/>
        <filter val="44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3">
        <v>21024448131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118</v>
      </c>
      <c r="G2" s="1" t="s">
        <v>119</v>
      </c>
      <c r="H2" s="1" t="s">
        <v>120</v>
      </c>
      <c r="I2" s="1" t="s">
        <v>121</v>
      </c>
      <c r="J2" s="1" t="s">
        <v>30</v>
      </c>
      <c r="K2" s="1" t="s">
        <v>122</v>
      </c>
      <c r="L2" s="1" t="s">
        <v>122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3">
        <v>21716638268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  <c r="G3" s="1" t="s">
        <v>119</v>
      </c>
      <c r="H3" s="1" t="s">
        <v>120</v>
      </c>
      <c r="I3" s="1" t="s">
        <v>137</v>
      </c>
      <c r="J3" s="1" t="s">
        <v>30</v>
      </c>
      <c r="K3" s="1" t="s">
        <v>138</v>
      </c>
      <c r="L3" s="1" t="s">
        <v>138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139</v>
      </c>
      <c r="S3" s="1" t="s">
        <v>128</v>
      </c>
      <c r="T3" s="1" t="s">
        <v>129</v>
      </c>
      <c r="U3" s="1" t="s">
        <v>140</v>
      </c>
      <c r="V3" s="1" t="s">
        <v>141</v>
      </c>
    </row>
    <row r="4" s="1" customFormat="1" spans="1:22">
      <c r="A4" s="3">
        <v>21838936174</v>
      </c>
      <c r="B4" s="1" t="s">
        <v>142</v>
      </c>
      <c r="C4" s="1" t="s">
        <v>143</v>
      </c>
      <c r="D4" s="1" t="s">
        <v>144</v>
      </c>
      <c r="E4" s="1" t="s">
        <v>145</v>
      </c>
      <c r="F4" s="1" t="s">
        <v>136</v>
      </c>
      <c r="G4" s="1" t="s">
        <v>119</v>
      </c>
      <c r="H4" s="1" t="s">
        <v>120</v>
      </c>
      <c r="I4" s="1" t="s">
        <v>146</v>
      </c>
      <c r="J4" s="1" t="s">
        <v>30</v>
      </c>
      <c r="K4" s="1" t="s">
        <v>147</v>
      </c>
      <c r="L4" s="1" t="s">
        <v>147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148</v>
      </c>
      <c r="S4" s="1" t="s">
        <v>128</v>
      </c>
      <c r="T4" s="1" t="s">
        <v>129</v>
      </c>
      <c r="U4" s="1" t="s">
        <v>130</v>
      </c>
      <c r="V4" s="1" t="s">
        <v>141</v>
      </c>
    </row>
    <row r="5" s="1" customFormat="1" spans="1:22">
      <c r="A5" s="3">
        <v>21840481585</v>
      </c>
      <c r="B5" s="1" t="s">
        <v>142</v>
      </c>
      <c r="C5" s="1" t="s">
        <v>149</v>
      </c>
      <c r="D5" s="1" t="s">
        <v>150</v>
      </c>
      <c r="E5" s="1" t="s">
        <v>151</v>
      </c>
      <c r="F5" s="1" t="s">
        <v>152</v>
      </c>
      <c r="G5" s="1" t="s">
        <v>119</v>
      </c>
      <c r="H5" s="1" t="s">
        <v>120</v>
      </c>
      <c r="I5" s="1" t="s">
        <v>153</v>
      </c>
      <c r="J5" s="1" t="s">
        <v>30</v>
      </c>
      <c r="K5" s="1" t="s">
        <v>154</v>
      </c>
      <c r="L5" s="1" t="s">
        <v>154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155</v>
      </c>
      <c r="S5" s="1" t="s">
        <v>128</v>
      </c>
      <c r="T5" s="1" t="s">
        <v>129</v>
      </c>
      <c r="U5" s="1" t="s">
        <v>130</v>
      </c>
      <c r="V5" s="1" t="s">
        <v>156</v>
      </c>
    </row>
    <row r="6" s="1" customFormat="1" spans="1:22">
      <c r="A6" s="3">
        <v>21842938196</v>
      </c>
      <c r="B6" s="1" t="s">
        <v>136</v>
      </c>
      <c r="C6" s="1" t="s">
        <v>157</v>
      </c>
      <c r="D6" s="1" t="s">
        <v>158</v>
      </c>
      <c r="E6" s="1" t="s">
        <v>159</v>
      </c>
      <c r="F6" s="1" t="s">
        <v>136</v>
      </c>
      <c r="G6" s="1" t="s">
        <v>119</v>
      </c>
      <c r="H6" s="1" t="s">
        <v>120</v>
      </c>
      <c r="I6" s="1" t="s">
        <v>160</v>
      </c>
      <c r="J6" s="1" t="s">
        <v>30</v>
      </c>
      <c r="K6" s="1" t="s">
        <v>161</v>
      </c>
      <c r="L6" s="1" t="s">
        <v>161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162</v>
      </c>
      <c r="S6" s="1" t="s">
        <v>128</v>
      </c>
      <c r="T6" s="1" t="s">
        <v>129</v>
      </c>
      <c r="U6" s="1" t="s">
        <v>130</v>
      </c>
      <c r="V6" s="1" t="s">
        <v>141</v>
      </c>
    </row>
    <row r="7" s="1" customFormat="1" spans="1:22">
      <c r="A7" s="3">
        <v>21842869928</v>
      </c>
      <c r="B7" s="1" t="s">
        <v>136</v>
      </c>
      <c r="C7" s="1" t="s">
        <v>163</v>
      </c>
      <c r="D7" s="1" t="s">
        <v>158</v>
      </c>
      <c r="E7" s="1" t="s">
        <v>164</v>
      </c>
      <c r="F7" s="1" t="s">
        <v>136</v>
      </c>
      <c r="G7" s="1" t="s">
        <v>119</v>
      </c>
      <c r="H7" s="1" t="s">
        <v>120</v>
      </c>
      <c r="I7" s="1" t="s">
        <v>160</v>
      </c>
      <c r="J7" s="1" t="s">
        <v>30</v>
      </c>
      <c r="K7" s="1" t="s">
        <v>161</v>
      </c>
      <c r="L7" s="1" t="s">
        <v>161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165</v>
      </c>
      <c r="S7" s="1" t="s">
        <v>128</v>
      </c>
      <c r="T7" s="1" t="s">
        <v>129</v>
      </c>
      <c r="U7" s="1" t="s">
        <v>130</v>
      </c>
      <c r="V7" s="1" t="s">
        <v>141</v>
      </c>
    </row>
    <row r="8" s="1" customFormat="1" spans="1:22">
      <c r="A8" s="3">
        <v>21715971264</v>
      </c>
      <c r="B8" s="1" t="s">
        <v>132</v>
      </c>
      <c r="C8" s="1" t="s">
        <v>166</v>
      </c>
      <c r="D8" s="1" t="s">
        <v>167</v>
      </c>
      <c r="E8" s="1" t="s">
        <v>168</v>
      </c>
      <c r="F8" s="1" t="s">
        <v>136</v>
      </c>
      <c r="G8" s="1" t="s">
        <v>119</v>
      </c>
      <c r="H8" s="1" t="s">
        <v>120</v>
      </c>
      <c r="I8" s="1" t="s">
        <v>169</v>
      </c>
      <c r="J8" s="1" t="s">
        <v>30</v>
      </c>
      <c r="K8" s="1" t="s">
        <v>170</v>
      </c>
      <c r="L8" s="1" t="s">
        <v>170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171</v>
      </c>
      <c r="S8" s="1" t="s">
        <v>128</v>
      </c>
      <c r="T8" s="1" t="s">
        <v>129</v>
      </c>
      <c r="U8" s="1" t="s">
        <v>140</v>
      </c>
      <c r="V8" s="1" t="s">
        <v>141</v>
      </c>
    </row>
    <row r="9" s="1" customFormat="1" spans="1:22">
      <c r="A9" s="3">
        <v>21823243539</v>
      </c>
      <c r="B9" s="1" t="s">
        <v>172</v>
      </c>
      <c r="C9" s="1" t="s">
        <v>173</v>
      </c>
      <c r="D9" s="1" t="s">
        <v>174</v>
      </c>
      <c r="E9" s="1" t="s">
        <v>175</v>
      </c>
      <c r="F9" s="1" t="s">
        <v>142</v>
      </c>
      <c r="G9" s="1" t="s">
        <v>119</v>
      </c>
      <c r="H9" s="1" t="s">
        <v>120</v>
      </c>
      <c r="I9" s="1" t="s">
        <v>176</v>
      </c>
      <c r="J9" s="1" t="s">
        <v>30</v>
      </c>
      <c r="K9" s="1" t="s">
        <v>177</v>
      </c>
      <c r="L9" s="1" t="s">
        <v>177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178</v>
      </c>
      <c r="S9" s="1" t="s">
        <v>128</v>
      </c>
      <c r="T9" s="1" t="s">
        <v>129</v>
      </c>
      <c r="U9" s="1" t="s">
        <v>130</v>
      </c>
      <c r="V9" s="1" t="s">
        <v>156</v>
      </c>
    </row>
    <row r="10" s="1" customFormat="1" spans="1:22">
      <c r="A10" s="3">
        <v>21842095881</v>
      </c>
      <c r="B10" s="1" t="s">
        <v>152</v>
      </c>
      <c r="C10" s="1" t="s">
        <v>179</v>
      </c>
      <c r="D10" s="1" t="s">
        <v>180</v>
      </c>
      <c r="E10" s="1" t="s">
        <v>181</v>
      </c>
      <c r="F10" s="1" t="s">
        <v>136</v>
      </c>
      <c r="G10" s="1" t="s">
        <v>119</v>
      </c>
      <c r="H10" s="1" t="s">
        <v>120</v>
      </c>
      <c r="I10" s="1" t="s">
        <v>182</v>
      </c>
      <c r="J10" s="1" t="s">
        <v>30</v>
      </c>
      <c r="K10" s="1" t="s">
        <v>183</v>
      </c>
      <c r="L10" s="1" t="s">
        <v>183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184</v>
      </c>
      <c r="S10" s="1" t="s">
        <v>128</v>
      </c>
      <c r="T10" s="1" t="s">
        <v>129</v>
      </c>
      <c r="U10" s="1" t="s">
        <v>130</v>
      </c>
      <c r="V10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2022-12-01T01:48:54Z</dcterms:created>
  <dcterms:modified xsi:type="dcterms:W3CDTF">2022-12-01T02:57:59Z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4252E99183734328B182CBB6A9972B6E</vt:lpwstr>
  </property>
  <property fmtid="{D5CDD505-2E9C-101B-9397-08002B2CF9AE}" pid="3" name="KSOProductBuildVer">
    <vt:lpwstr>2052-11.1.0.12763</vt:lpwstr>
  </property>
</Properties>
</file>