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</definedName>
  </definedNames>
  <calcPr calcId="144525"/>
</workbook>
</file>

<file path=xl/sharedStrings.xml><?xml version="1.0" encoding="utf-8"?>
<sst xmlns="http://schemas.openxmlformats.org/spreadsheetml/2006/main" count="173" uniqueCount="106">
  <si>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</si>
  <si>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</si>
  <si>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</si>
  <si>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</si>
  <si>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</si>
  <si>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</si>
  <si>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</si>
  <si>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</si>
  <si>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</si>
  <si>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</si>
  <si>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</si>
  <si>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</si>
  <si>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</si>
  <si>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</si>
  <si>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</si>
  <si>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</si>
  <si>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</si>
  <si>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</si>
  <si>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</si>
  <si>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</si>
  <si>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</si>
  <si>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</si>
  <si>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</si>
  <si>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</si>
  <si>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</si>
  <si>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999221791952465	</t>
  </si>
  <si>
    <t>Ctrip</t>
  </si>
  <si>
    <t>正常</t>
  </si>
  <si>
    <t>[沈阳]沈阳盛捷和平服务公寓(67322014)</t>
  </si>
  <si>
    <t>一房豪华套房&lt;双人入住&gt;&lt;内宾&gt;&lt;预付&gt;&lt;无早&gt;</t>
  </si>
  <si>
    <t>CNY</t>
  </si>
  <si>
    <t>刘婷婷</t>
  </si>
  <si>
    <t>CA363221202CNY</t>
  </si>
  <si>
    <t>未提现</t>
  </si>
  <si>
    <t>携程开票</t>
  </si>
  <si>
    <t xml:space="preserve">2796877	</t>
  </si>
  <si>
    <t xml:space="preserve">	</t>
  </si>
  <si>
    <t>取消</t>
  </si>
  <si>
    <t xml:space="preserve">21803246456	</t>
  </si>
  <si>
    <t>[香港]香港广易商务宾馆(家庭旅馆)(WIDE EVER HOSTEL)(2981749)</t>
  </si>
  <si>
    <t>大床房&lt;特惠专享&gt;&lt;双人入住&gt;&lt;无早&gt;</t>
  </si>
  <si>
    <t>li/zilong</t>
  </si>
  <si>
    <t xml:space="preserve">2800826	</t>
  </si>
  <si>
    <t xml:space="preserve">999221804858495	</t>
  </si>
  <si>
    <t>[梅州]梅州白天鹅迎宾馆(100697959)</t>
  </si>
  <si>
    <t>商务江景大床房&lt;特惠专享&gt;&lt;双人入住&gt;&lt;日历房套餐高价值&gt;&lt;双早&gt;&lt;新酒店礼盒&gt;</t>
  </si>
  <si>
    <t>林华</t>
  </si>
  <si>
    <t xml:space="preserve">999221808815286	</t>
  </si>
  <si>
    <t>商务城景双床房&lt;特惠专享&gt;&lt;双人入住&gt;&lt;日历房套餐高价值&gt;&lt;双早&gt;&lt;新酒店礼盒&gt;</t>
  </si>
  <si>
    <t>陈小贺,许经图</t>
  </si>
  <si>
    <t xml:space="preserve">999221809946755	</t>
  </si>
  <si>
    <t>[梅州]梅州麓湖山酒店(67856423)</t>
  </si>
  <si>
    <t>标准双床房&lt;双人入住&gt;&lt;内宾&gt;&lt;日历房套餐高价值&gt;&lt;预付&gt;&lt;双早&gt;&lt;新酒店礼盒&gt;</t>
  </si>
  <si>
    <t>罗海林</t>
  </si>
  <si>
    <t xml:space="preserve">2802895	</t>
  </si>
  <si>
    <t xml:space="preserve">1749950	</t>
  </si>
  <si>
    <t>，</t>
  </si>
  <si>
    <t>202211161059120021</t>
  </si>
  <si>
    <t>202211161915020069</t>
  </si>
  <si>
    <t>A221202095104481</t>
  </si>
  <si>
    <t>A221202095142481</t>
  </si>
  <si>
    <t>房集：i221202095032 985.1元</t>
  </si>
  <si>
    <t>CNY / HKD 当前参考汇率: 1.104092854</t>
  </si>
  <si>
    <t>总计： 1534.7 CNY/
1694.45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</si>
  <si>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</si>
  <si>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</si>
  <si>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</si>
  <si>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</si>
  <si>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</si>
  <si>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</si>
  <si>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</si>
  <si>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</si>
  <si>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</si>
  <si>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</si>
  <si>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</si>
  <si>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</si>
  <si>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</si>
  <si>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</si>
  <si>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</si>
  <si>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</si>
  <si>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</si>
  <si>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</si>
  <si>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</si>
  <si>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2022-11-16</t>
  </si>
  <si>
    <t>2802895</t>
  </si>
  <si>
    <t>梅州麓湖山酒店</t>
  </si>
  <si>
    <t>2022-11-17</t>
  </si>
  <si>
    <t>退房日周结</t>
  </si>
  <si>
    <t>325.20</t>
  </si>
  <si>
    <t>RMB</t>
  </si>
  <si>
    <t>0</t>
  </si>
  <si>
    <t>0.00</t>
  </si>
  <si>
    <t>携程国内直连(DD)</t>
  </si>
  <si>
    <t>01.011249</t>
  </si>
  <si>
    <t>2022-11-16 21:33:43</t>
  </si>
  <si>
    <t>否</t>
  </si>
  <si>
    <t>汇智国际旅游发展有限公司</t>
  </si>
  <si>
    <t>Saas酒店</t>
  </si>
  <si>
    <t>中国</t>
  </si>
  <si>
    <t>2022-11-15</t>
  </si>
  <si>
    <t>2800826</t>
  </si>
  <si>
    <t>香港广易商务宾馆(家庭旅馆)</t>
  </si>
  <si>
    <t>li zilong</t>
  </si>
  <si>
    <t>224.40</t>
  </si>
  <si>
    <t>2022-11-15 23:43:20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</si>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</sst>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14</xdr:col>
      <xdr:colOff>428625</xdr:colOff>
      <xdr:row>52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68705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44881</v>
      </c>
      <c r="G2" s="6">
        <v>44882</v>
      </c>
      <c r="H2" s="4">
        <v>1</v>
      </c>
      <c r="I2" s="4">
        <v>1</v>
      </c>
      <c r="J2" s="4">
        <v>1</v>
      </c>
      <c r="K2" s="4" t="s">
        <v>30</v>
      </c>
      <c r="L2" s="4">
        <v>333.3</v>
      </c>
      <c r="M2" s="4">
        <v>333.3</v>
      </c>
      <c r="N2" s="4" t="s">
        <v>31</v>
      </c>
      <c r="O2" s="4" t="s">
        <v>32</v>
      </c>
      <c r="P2" s="4" t="s">
        <v>33</v>
      </c>
      <c r="Q2" s="4">
        <v>0</v>
      </c>
      <c r="R2" s="7">
        <v>44879</v>
      </c>
      <c r="S2" s="6">
        <v>44897</v>
      </c>
      <c r="T2" s="4" t="s">
        <v>34</v>
      </c>
      <c r="U2" s="4">
        <v>333.3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44881</v>
      </c>
      <c r="G3" s="6">
        <v>44882</v>
      </c>
      <c r="H3" s="4">
        <v>1</v>
      </c>
      <c r="I3" s="4">
        <v>1</v>
      </c>
      <c r="J3" s="4">
        <v>1</v>
      </c>
      <c r="K3" s="4" t="s">
        <v>30</v>
      </c>
      <c r="L3" s="4">
        <v>-333.3</v>
      </c>
      <c r="M3" s="4">
        <v>-333.3</v>
      </c>
      <c r="N3" s="4" t="s">
        <v>31</v>
      </c>
      <c r="O3" s="4" t="s">
        <v>32</v>
      </c>
      <c r="P3" s="4" t="s">
        <v>33</v>
      </c>
      <c r="Q3" s="4">
        <v>0</v>
      </c>
      <c r="R3" s="7">
        <v>44879</v>
      </c>
      <c r="S3" s="6">
        <v>44897</v>
      </c>
      <c r="T3" s="4" t="s">
        <v>34</v>
      </c>
      <c r="U3" s="4">
        <v>-333.3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44881</v>
      </c>
      <c r="G4" s="6">
        <v>44882</v>
      </c>
      <c r="H4" s="4">
        <v>1</v>
      </c>
      <c r="I4" s="4">
        <v>1</v>
      </c>
      <c r="J4" s="4">
        <v>1</v>
      </c>
      <c r="K4" s="4" t="s">
        <v>30</v>
      </c>
      <c r="L4" s="4">
        <v>224.4</v>
      </c>
      <c r="M4" s="4">
        <v>224.4</v>
      </c>
      <c r="N4" s="4" t="s">
        <v>41</v>
      </c>
      <c r="O4" s="4" t="s">
        <v>32</v>
      </c>
      <c r="P4" s="4" t="s">
        <v>33</v>
      </c>
      <c r="Q4" s="4">
        <v>0</v>
      </c>
      <c r="R4" s="7">
        <v>44880</v>
      </c>
      <c r="S4" s="6">
        <v>44897</v>
      </c>
      <c r="T4" s="4" t="s">
        <v>34</v>
      </c>
      <c r="U4" s="4">
        <v>224.4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44881</v>
      </c>
      <c r="G5" s="6">
        <v>44882</v>
      </c>
      <c r="H5" s="4">
        <v>1</v>
      </c>
      <c r="I5" s="4">
        <v>1</v>
      </c>
      <c r="J5" s="4">
        <v>1</v>
      </c>
      <c r="K5" s="4" t="s">
        <v>30</v>
      </c>
      <c r="L5" s="4">
        <v>331.1</v>
      </c>
      <c r="M5" s="4">
        <v>331.1</v>
      </c>
      <c r="N5" s="4" t="s">
        <v>46</v>
      </c>
      <c r="O5" s="4" t="s">
        <v>32</v>
      </c>
      <c r="P5" s="4" t="s">
        <v>33</v>
      </c>
      <c r="Q5" s="4">
        <v>0</v>
      </c>
      <c r="R5" s="7">
        <v>44881</v>
      </c>
      <c r="S5" s="6">
        <v>44897</v>
      </c>
      <c r="T5" s="4" t="s">
        <v>34</v>
      </c>
      <c r="U5" s="4">
        <v>331.1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44</v>
      </c>
      <c r="E6" s="4" t="s">
        <v>48</v>
      </c>
      <c r="F6" s="6">
        <v>44881</v>
      </c>
      <c r="G6" s="6">
        <v>44882</v>
      </c>
      <c r="H6" s="4">
        <v>2</v>
      </c>
      <c r="I6" s="4">
        <v>1</v>
      </c>
      <c r="J6" s="4">
        <v>2</v>
      </c>
      <c r="K6" s="4" t="s">
        <v>30</v>
      </c>
      <c r="L6" s="4">
        <v>654</v>
      </c>
      <c r="M6" s="4">
        <v>654</v>
      </c>
      <c r="N6" s="4" t="s">
        <v>49</v>
      </c>
      <c r="O6" s="4" t="s">
        <v>32</v>
      </c>
      <c r="P6" s="4" t="s">
        <v>33</v>
      </c>
      <c r="Q6" s="4">
        <v>0</v>
      </c>
      <c r="R6" s="7">
        <v>44881</v>
      </c>
      <c r="S6" s="6">
        <v>44897</v>
      </c>
      <c r="T6" s="4" t="s">
        <v>34</v>
      </c>
      <c r="U6" s="4">
        <v>654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44881</v>
      </c>
      <c r="G7" s="6">
        <v>44882</v>
      </c>
      <c r="H7" s="4">
        <v>1</v>
      </c>
      <c r="I7" s="4">
        <v>1</v>
      </c>
      <c r="J7" s="4">
        <v>1</v>
      </c>
      <c r="K7" s="4" t="s">
        <v>30</v>
      </c>
      <c r="L7" s="4">
        <v>325.2</v>
      </c>
      <c r="M7" s="4">
        <v>325.2</v>
      </c>
      <c r="N7" s="4" t="s">
        <v>53</v>
      </c>
      <c r="O7" s="4" t="s">
        <v>32</v>
      </c>
      <c r="P7" s="4" t="s">
        <v>33</v>
      </c>
      <c r="Q7" s="4">
        <v>0</v>
      </c>
      <c r="R7" s="7">
        <v>44881</v>
      </c>
      <c r="S7" s="6">
        <v>44897</v>
      </c>
      <c r="T7" s="4" t="s">
        <v>34</v>
      </c>
      <c r="U7" s="4">
        <v>325.2</v>
      </c>
      <c r="V7" s="4">
        <v>0</v>
      </c>
      <c r="W7" s="4">
        <v>0</v>
      </c>
      <c r="X7" s="4" t="s">
        <v>54</v>
      </c>
      <c r="Y7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A12" sqref="A12:D16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hidden="1" spans="1:9">
      <c r="A2" s="5">
        <v>999221791952465</v>
      </c>
      <c r="B2" s="6">
        <v>44881</v>
      </c>
      <c r="C2" s="6">
        <v>44882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21803246456</v>
      </c>
      <c r="B3" s="6">
        <v>44881</v>
      </c>
      <c r="C3" s="6">
        <v>44882</v>
      </c>
      <c r="D3" s="4">
        <v>224.4</v>
      </c>
      <c r="E3" s="4" t="str">
        <f>VLOOKUP(A3,HOP!A:L,12,0)</f>
        <v>224.40</v>
      </c>
      <c r="F3" s="4" t="str">
        <f>VLOOKUP(A3,HOP!A:C,3,0)</f>
        <v>2800826</v>
      </c>
      <c r="G3" s="4">
        <f>D3-E3</f>
        <v>0</v>
      </c>
      <c r="H3" s="4" t="str">
        <f>$H$1&amp;F3</f>
        <v>，2800826</v>
      </c>
      <c r="I3" s="4" t="str">
        <f>VLOOKUP(A3,HOP!A:U,21,0)</f>
        <v>直采</v>
      </c>
    </row>
    <row r="4" s="4" customFormat="1" spans="1:10">
      <c r="A4" s="5">
        <v>999221804858495</v>
      </c>
      <c r="B4" s="6">
        <v>44881</v>
      </c>
      <c r="C4" s="6">
        <v>44882</v>
      </c>
      <c r="D4" s="4">
        <v>331.1</v>
      </c>
      <c r="E4" s="4">
        <v>331.1</v>
      </c>
      <c r="F4" s="8" t="s">
        <v>57</v>
      </c>
      <c r="G4" s="4">
        <f>D4-E4</f>
        <v>0</v>
      </c>
      <c r="H4" s="4" t="str">
        <f>$H$1&amp;F4</f>
        <v>，202211161059120021</v>
      </c>
      <c r="I4" s="4" t="e">
        <f>VLOOKUP(A4,HOP!A:U,21,0)</f>
        <v>#N/A</v>
      </c>
      <c r="J4" s="4">
        <v>11.16</v>
      </c>
    </row>
    <row r="5" s="4" customFormat="1" spans="1:10">
      <c r="A5" s="5">
        <v>999221808815286</v>
      </c>
      <c r="B5" s="6">
        <v>44881</v>
      </c>
      <c r="C5" s="6">
        <v>44882</v>
      </c>
      <c r="D5" s="4">
        <v>654</v>
      </c>
      <c r="E5" s="4">
        <v>654</v>
      </c>
      <c r="F5" s="8" t="s">
        <v>58</v>
      </c>
      <c r="G5" s="4">
        <f>D5-E5</f>
        <v>0</v>
      </c>
      <c r="H5" s="4" t="str">
        <f>$H$1&amp;F5</f>
        <v>，202211161915020069</v>
      </c>
      <c r="I5" s="4" t="e">
        <f>VLOOKUP(A5,HOP!A:U,21,0)</f>
        <v>#N/A</v>
      </c>
      <c r="J5" s="4">
        <v>11.16</v>
      </c>
    </row>
    <row r="6" s="4" customFormat="1" spans="1:9">
      <c r="A6" s="5">
        <v>999221809946755</v>
      </c>
      <c r="B6" s="6">
        <v>44881</v>
      </c>
      <c r="C6" s="6">
        <v>44882</v>
      </c>
      <c r="D6" s="4">
        <v>325.2</v>
      </c>
      <c r="E6" s="4" t="str">
        <f>VLOOKUP(A6,HOP!A:L,12,0)</f>
        <v>325.20</v>
      </c>
      <c r="F6" s="4" t="str">
        <f>VLOOKUP(A6,HOP!A:C,3,0)</f>
        <v>2802895</v>
      </c>
      <c r="G6" s="4">
        <f>D6-E6</f>
        <v>0</v>
      </c>
      <c r="H6" s="4" t="str">
        <f>$H$1&amp;F6</f>
        <v>，2802895</v>
      </c>
      <c r="I6" s="4" t="str">
        <f>VLOOKUP(A6,HOP!A:U,21,0)</f>
        <v>Saas酒店</v>
      </c>
    </row>
    <row r="8" spans="4:4">
      <c r="D8" s="4">
        <f>SUM(D2:D7)</f>
        <v>1534.7</v>
      </c>
    </row>
    <row r="12" spans="1:4">
      <c r="A12" s="4" t="s">
        <v>59</v>
      </c>
      <c r="C12" s="4">
        <v>224.4</v>
      </c>
      <c r="D12" s="4">
        <v>247.76</v>
      </c>
    </row>
    <row r="13" spans="1:4">
      <c r="A13" s="4" t="s">
        <v>60</v>
      </c>
      <c r="C13" s="4">
        <v>325.2</v>
      </c>
      <c r="D13" s="4">
        <v>359.05</v>
      </c>
    </row>
    <row r="14" spans="1:4">
      <c r="A14" s="4" t="s">
        <v>61</v>
      </c>
      <c r="C14" s="4">
        <v>985.1</v>
      </c>
      <c r="D14" s="4">
        <v>1087.64</v>
      </c>
    </row>
    <row r="15" spans="1:4">
      <c r="A15" s="4" t="s">
        <v>62</v>
      </c>
      <c r="C15" s="4">
        <f>SUBTOTAL(9,C12:C14)</f>
        <v>1534.7</v>
      </c>
      <c r="D15" s="4">
        <f>SUBTOTAL(9,D12:D14)</f>
        <v>1694.45</v>
      </c>
    </row>
    <row r="16" spans="1:1">
      <c r="A16" s="4" t="s">
        <v>63</v>
      </c>
    </row>
  </sheetData>
  <autoFilter ref="A1:X6">
    <filterColumn colId="3">
      <filters>
        <filter val="331.1"/>
        <filter val="325.2"/>
        <filter val="654"/>
        <filter val="224.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64</v>
      </c>
      <c r="B1" s="2" t="s">
        <v>65</v>
      </c>
      <c r="C1" s="2" t="s">
        <v>66</v>
      </c>
      <c r="D1" s="2" t="s">
        <v>67</v>
      </c>
      <c r="E1" s="2" t="s">
        <v>13</v>
      </c>
      <c r="F1" s="2" t="s">
        <v>5</v>
      </c>
      <c r="G1" s="2" t="s">
        <v>6</v>
      </c>
      <c r="H1" s="2" t="s">
        <v>68</v>
      </c>
      <c r="I1" s="2" t="s">
        <v>69</v>
      </c>
      <c r="J1" s="2" t="s">
        <v>70</v>
      </c>
      <c r="K1" s="2" t="s">
        <v>71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76</v>
      </c>
      <c r="Q1" s="2" t="s">
        <v>77</v>
      </c>
      <c r="R1" s="2" t="s">
        <v>78</v>
      </c>
      <c r="S1" s="2" t="s">
        <v>79</v>
      </c>
      <c r="T1" s="2" t="s">
        <v>80</v>
      </c>
      <c r="U1" s="2" t="s">
        <v>81</v>
      </c>
      <c r="V1" s="2" t="s">
        <v>82</v>
      </c>
    </row>
    <row r="2" s="1" customFormat="1" spans="1:22">
      <c r="A2" s="3">
        <v>999221809946755</v>
      </c>
      <c r="B2" s="1" t="s">
        <v>83</v>
      </c>
      <c r="C2" s="1" t="s">
        <v>84</v>
      </c>
      <c r="D2" s="1" t="s">
        <v>85</v>
      </c>
      <c r="E2" s="1" t="s">
        <v>53</v>
      </c>
      <c r="F2" s="1" t="s">
        <v>83</v>
      </c>
      <c r="G2" s="1" t="s">
        <v>86</v>
      </c>
      <c r="H2" s="1" t="s">
        <v>87</v>
      </c>
      <c r="I2" s="1" t="s">
        <v>88</v>
      </c>
      <c r="J2" s="1" t="s">
        <v>89</v>
      </c>
      <c r="K2" s="1" t="s">
        <v>88</v>
      </c>
      <c r="L2" s="1" t="s">
        <v>88</v>
      </c>
      <c r="M2" s="1" t="s">
        <v>90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  <c r="U2" s="1" t="s">
        <v>97</v>
      </c>
      <c r="V2" s="1" t="s">
        <v>98</v>
      </c>
    </row>
    <row r="3" s="1" customFormat="1" spans="1:22">
      <c r="A3" s="3">
        <v>21803246456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83</v>
      </c>
      <c r="G3" s="1" t="s">
        <v>86</v>
      </c>
      <c r="H3" s="1" t="s">
        <v>87</v>
      </c>
      <c r="I3" s="1" t="s">
        <v>103</v>
      </c>
      <c r="J3" s="1" t="s">
        <v>89</v>
      </c>
      <c r="K3" s="1" t="s">
        <v>103</v>
      </c>
      <c r="L3" s="1" t="s">
        <v>103</v>
      </c>
      <c r="M3" s="1" t="s">
        <v>90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104</v>
      </c>
      <c r="S3" s="1" t="s">
        <v>95</v>
      </c>
      <c r="T3" s="1" t="s">
        <v>96</v>
      </c>
      <c r="U3" s="1" t="s">
        <v>105</v>
      </c>
      <c r="V3" s="1" t="s">
        <v>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2022-12-02T01:38:46Z</dcterms:created>
  <dcterms:modified xsi:type="dcterms:W3CDTF">2022-12-02T01:49:16Z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394C8E9536A14EA487394F28BB1CBE23</vt:lpwstr>
  </property>
  <property fmtid="{D5CDD505-2E9C-101B-9397-08002B2CF9AE}" pid="3" name="KSOProductBuildVer">
    <vt:lpwstr>2052-11.1.0.12763</vt:lpwstr>
  </property>
</Properties>
</file>