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对账!$A$1:$X$8</definedName>
  </definedNames>
  <calcPr calcId="144525"/>
</workbook>
</file>

<file path=xl/sharedStrings.xml><?xml version="1.0" encoding="utf-8"?>
<sst xmlns="http://schemas.openxmlformats.org/spreadsheetml/2006/main" count="266" uniqueCount="124">
  <si>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</si>
  <si>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</si>
  <si>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</si>
  <si>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</si>
  <si>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</si>
  <si>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</si>
  <si>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</si>
  <si>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</si>
  <si>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</si>
  <si>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</si>
  <si>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</si>
  <si>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</si>
  <si>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</si>
  <si>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</si>
  <si>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</si>
  <si>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</si>
  <si>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</si>
  <si>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</si>
  <si>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</si>
  <si>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</si>
  <si>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</si>
  <si>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</si>
  <si>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</si>
  <si>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</si>
  <si>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</si>
  <si>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21764584522	</t>
  </si>
  <si>
    <t>Ctrip</t>
  </si>
  <si>
    <t>正常</t>
  </si>
  <si>
    <t>[高雄]高雄华宏饭店(Hwa Hong Hotel)(80941507)</t>
  </si>
  <si>
    <t>标准双人房&lt;至多8间&gt;&lt;2人入住&gt;</t>
  </si>
  <si>
    <t>CNY</t>
  </si>
  <si>
    <t>LIN/HSIUKAI</t>
  </si>
  <si>
    <t>CA13744221202CNY</t>
  </si>
  <si>
    <t>未提现</t>
  </si>
  <si>
    <t>携程开票</t>
  </si>
  <si>
    <t xml:space="preserve">2787982	</t>
  </si>
  <si>
    <t xml:space="preserve">	</t>
  </si>
  <si>
    <t xml:space="preserve">21799720476	</t>
  </si>
  <si>
    <t>[台北]台北第一大饭店(First Hotel)(80941322)</t>
  </si>
  <si>
    <t>标准双人房&lt;至多8间&gt;&lt;2人入住&gt;&lt;早餐&gt;</t>
  </si>
  <si>
    <t>CHIU/SHUHSIEN</t>
  </si>
  <si>
    <t xml:space="preserve">2799750	</t>
  </si>
  <si>
    <t xml:space="preserve">1503303	</t>
  </si>
  <si>
    <t xml:space="preserve">999221805660188	</t>
  </si>
  <si>
    <t>[都江堰]汉庭酒店(都江堰店)(93871071)</t>
  </si>
  <si>
    <t>豪华大床房&lt;至多8间&gt;&lt;2人入住&gt;</t>
  </si>
  <si>
    <t>邓培建</t>
  </si>
  <si>
    <t xml:space="preserve">2801865	</t>
  </si>
  <si>
    <t xml:space="preserve">R6118302101313090001	</t>
  </si>
  <si>
    <t>取消</t>
  </si>
  <si>
    <t xml:space="preserve">999221808674595	</t>
  </si>
  <si>
    <t>[null](80245900)</t>
  </si>
  <si>
    <t xml:space="preserve">999221809313716	</t>
  </si>
  <si>
    <t>[西安]格林豪泰酒店(西安灞桥区洪庆商务店)(80248931)</t>
  </si>
  <si>
    <t>特惠大床房&lt;至多8间&gt;&lt;2人入住&gt;</t>
  </si>
  <si>
    <t>孙攀</t>
  </si>
  <si>
    <t xml:space="preserve">2802713	</t>
  </si>
  <si>
    <t xml:space="preserve">(GRT)80801712;	</t>
  </si>
  <si>
    <t xml:space="preserve">999221809323814	</t>
  </si>
  <si>
    <t xml:space="preserve">2802720	</t>
  </si>
  <si>
    <t xml:space="preserve">acknowledge	</t>
  </si>
  <si>
    <t xml:space="preserve">999221810466039	</t>
  </si>
  <si>
    <t>[商丘]派酒店(商丘神火大道帝和广场店)(93871183)</t>
  </si>
  <si>
    <t>商务大床房&lt;至多8间&gt;&lt;2人入住&gt;</t>
  </si>
  <si>
    <t>陈志明</t>
  </si>
  <si>
    <t xml:space="preserve">2803101	</t>
  </si>
  <si>
    <t>，</t>
  </si>
  <si>
    <t xml:space="preserve"> 924 CNY</t>
  </si>
  <si>
    <t>A221202100152481</t>
  </si>
  <si>
    <t>总计：924元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</si>
  <si>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</si>
  <si>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</si>
  <si>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</si>
  <si>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</si>
  <si>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</si>
  <si>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</si>
  <si>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</si>
  <si>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</si>
  <si>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</si>
  <si>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</si>
  <si>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</si>
  <si>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</si>
  <si>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</si>
  <si>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</si>
  <si>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</si>
  <si>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</si>
  <si>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</si>
  <si>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</si>
  <si>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</si>
  <si>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2022-11-16</t>
  </si>
  <si>
    <t>2802720</t>
  </si>
  <si>
    <t>格林豪泰酒店(西安灞桥区洪庆商务店)</t>
  </si>
  <si>
    <t>2022-11-17</t>
  </si>
  <si>
    <t>退房日月结</t>
  </si>
  <si>
    <t>162.00</t>
  </si>
  <si>
    <t>RMB</t>
  </si>
  <si>
    <t>0</t>
  </si>
  <si>
    <t>0.00</t>
  </si>
  <si>
    <t>携程汇登国内直连</t>
  </si>
  <si>
    <t>01.011264</t>
  </si>
  <si>
    <t>2022-11-16 20:34:00</t>
  </si>
  <si>
    <t>否</t>
  </si>
  <si>
    <t>广州汇登信息科技有限公司</t>
  </si>
  <si>
    <t>直连</t>
  </si>
  <si>
    <t>中国</t>
  </si>
  <si>
    <t>2802713</t>
  </si>
  <si>
    <t>2022-11-16 20:19:44</t>
  </si>
  <si>
    <t>2802499</t>
  </si>
  <si>
    <t>尚客优连锁酒店(梁山汽车站店)</t>
  </si>
  <si>
    <t>方宇</t>
  </si>
  <si>
    <t>97.00</t>
  </si>
  <si>
    <t>2022-11-16 18:45:20</t>
  </si>
  <si>
    <t>2022-11-15</t>
  </si>
  <si>
    <t>2799750</t>
  </si>
  <si>
    <t>台北第一大饭店</t>
  </si>
  <si>
    <t>CHIU SHUHSIEN</t>
  </si>
  <si>
    <t>332.00</t>
  </si>
  <si>
    <t>2022-11-15 15:43:05</t>
  </si>
  <si>
    <t>2022-11-10</t>
  </si>
  <si>
    <t>2787982</t>
  </si>
  <si>
    <t>高雄华宏饭店</t>
  </si>
  <si>
    <t>LIN HSIUKAI</t>
  </si>
  <si>
    <t>171.00</t>
  </si>
  <si>
    <t>2022-11-10 14:35:36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</si>
</sst>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44881</v>
      </c>
      <c r="G2" s="6">
        <v>44882</v>
      </c>
      <c r="H2" s="4">
        <v>1</v>
      </c>
      <c r="I2" s="4">
        <v>1</v>
      </c>
      <c r="J2" s="4">
        <v>1</v>
      </c>
      <c r="K2" s="4" t="s">
        <v>30</v>
      </c>
      <c r="L2" s="4">
        <v>171</v>
      </c>
      <c r="M2" s="4">
        <v>171</v>
      </c>
      <c r="N2" s="4" t="s">
        <v>31</v>
      </c>
      <c r="O2" s="4" t="s">
        <v>32</v>
      </c>
      <c r="P2" s="4" t="s">
        <v>33</v>
      </c>
      <c r="Q2" s="4">
        <v>0</v>
      </c>
      <c r="R2" s="7">
        <v>44875</v>
      </c>
      <c r="S2" s="6">
        <v>44897</v>
      </c>
      <c r="T2" s="4" t="s">
        <v>34</v>
      </c>
      <c r="U2" s="4">
        <v>171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44881</v>
      </c>
      <c r="G3" s="6">
        <v>44882</v>
      </c>
      <c r="H3" s="4">
        <v>1</v>
      </c>
      <c r="I3" s="4">
        <v>1</v>
      </c>
      <c r="J3" s="4">
        <v>1</v>
      </c>
      <c r="K3" s="4" t="s">
        <v>30</v>
      </c>
      <c r="L3" s="4">
        <v>332</v>
      </c>
      <c r="M3" s="4">
        <v>332</v>
      </c>
      <c r="N3" s="4" t="s">
        <v>40</v>
      </c>
      <c r="O3" s="4" t="s">
        <v>32</v>
      </c>
      <c r="P3" s="4" t="s">
        <v>33</v>
      </c>
      <c r="Q3" s="4">
        <v>0</v>
      </c>
      <c r="R3" s="7">
        <v>44880</v>
      </c>
      <c r="S3" s="6">
        <v>44897</v>
      </c>
      <c r="T3" s="4" t="s">
        <v>34</v>
      </c>
      <c r="U3" s="4">
        <v>332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44881</v>
      </c>
      <c r="G4" s="6">
        <v>44882</v>
      </c>
      <c r="H4" s="4">
        <v>1</v>
      </c>
      <c r="I4" s="4">
        <v>1</v>
      </c>
      <c r="J4" s="4">
        <v>1</v>
      </c>
      <c r="K4" s="4" t="s">
        <v>30</v>
      </c>
      <c r="L4" s="4">
        <v>182</v>
      </c>
      <c r="M4" s="4">
        <v>182</v>
      </c>
      <c r="N4" s="4" t="s">
        <v>46</v>
      </c>
      <c r="O4" s="4" t="s">
        <v>32</v>
      </c>
      <c r="P4" s="4" t="s">
        <v>33</v>
      </c>
      <c r="Q4" s="4">
        <v>0</v>
      </c>
      <c r="R4" s="7">
        <v>44881</v>
      </c>
      <c r="S4" s="6">
        <v>44897</v>
      </c>
      <c r="T4" s="4" t="s">
        <v>34</v>
      </c>
      <c r="U4" s="4">
        <v>182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43</v>
      </c>
      <c r="B5" s="4" t="s">
        <v>26</v>
      </c>
      <c r="C5" s="4" t="s">
        <v>49</v>
      </c>
      <c r="D5" s="4" t="s">
        <v>44</v>
      </c>
      <c r="E5" s="4" t="s">
        <v>45</v>
      </c>
      <c r="F5" s="6">
        <v>44881</v>
      </c>
      <c r="G5" s="6">
        <v>44882</v>
      </c>
      <c r="H5" s="4">
        <v>1</v>
      </c>
      <c r="I5" s="4">
        <v>1</v>
      </c>
      <c r="J5" s="4">
        <v>1</v>
      </c>
      <c r="K5" s="4" t="s">
        <v>30</v>
      </c>
      <c r="L5" s="4">
        <v>-182</v>
      </c>
      <c r="M5" s="4">
        <v>-182</v>
      </c>
      <c r="N5" s="4" t="s">
        <v>46</v>
      </c>
      <c r="O5" s="4" t="s">
        <v>32</v>
      </c>
      <c r="P5" s="4" t="s">
        <v>33</v>
      </c>
      <c r="Q5" s="4">
        <v>0</v>
      </c>
      <c r="R5" s="7">
        <v>44881</v>
      </c>
      <c r="S5" s="6">
        <v>44897</v>
      </c>
      <c r="T5" s="4" t="s">
        <v>34</v>
      </c>
      <c r="U5" s="4">
        <v>-182</v>
      </c>
      <c r="V5" s="4">
        <v>0</v>
      </c>
      <c r="W5" s="4">
        <v>0</v>
      </c>
      <c r="X5" s="4" t="s">
        <v>47</v>
      </c>
      <c r="Y5" s="4" t="s">
        <v>48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/>
      <c r="F6" s="6">
        <v>44881</v>
      </c>
      <c r="G6" s="6">
        <v>44882</v>
      </c>
      <c r="H6" s="4">
        <v>0</v>
      </c>
      <c r="I6" s="4">
        <v>1</v>
      </c>
      <c r="J6" s="4">
        <v>0</v>
      </c>
      <c r="K6" s="4" t="s">
        <v>30</v>
      </c>
      <c r="L6" s="4">
        <v>97</v>
      </c>
      <c r="M6" s="4">
        <v>97</v>
      </c>
      <c r="N6" s="4"/>
      <c r="O6" s="4" t="s">
        <v>32</v>
      </c>
      <c r="P6" s="4" t="s">
        <v>33</v>
      </c>
      <c r="Q6" s="4">
        <v>0</v>
      </c>
      <c r="R6" s="7">
        <v>44881</v>
      </c>
      <c r="S6" s="6">
        <v>44897</v>
      </c>
      <c r="T6" s="4" t="s">
        <v>34</v>
      </c>
      <c r="U6" s="4">
        <v>97</v>
      </c>
      <c r="V6" s="4">
        <v>0</v>
      </c>
      <c r="W6" s="4">
        <v>0</v>
      </c>
      <c r="X6" s="4" t="s">
        <v>36</v>
      </c>
      <c r="Y6" s="4" t="s">
        <v>36</v>
      </c>
    </row>
    <row r="7" s="4" customFormat="1" spans="1:25">
      <c r="A7" s="4" t="s">
        <v>52</v>
      </c>
      <c r="B7" s="4" t="s">
        <v>26</v>
      </c>
      <c r="C7" s="4" t="s">
        <v>27</v>
      </c>
      <c r="D7" s="4" t="s">
        <v>53</v>
      </c>
      <c r="E7" s="4" t="s">
        <v>54</v>
      </c>
      <c r="F7" s="6">
        <v>44881</v>
      </c>
      <c r="G7" s="6">
        <v>44882</v>
      </c>
      <c r="H7" s="4">
        <v>1</v>
      </c>
      <c r="I7" s="4">
        <v>1</v>
      </c>
      <c r="J7" s="4">
        <v>1</v>
      </c>
      <c r="K7" s="4" t="s">
        <v>30</v>
      </c>
      <c r="L7" s="4">
        <v>162</v>
      </c>
      <c r="M7" s="4">
        <v>162</v>
      </c>
      <c r="N7" s="4" t="s">
        <v>55</v>
      </c>
      <c r="O7" s="4" t="s">
        <v>32</v>
      </c>
      <c r="P7" s="4" t="s">
        <v>33</v>
      </c>
      <c r="Q7" s="4">
        <v>0</v>
      </c>
      <c r="R7" s="7">
        <v>44881</v>
      </c>
      <c r="S7" s="6">
        <v>44897</v>
      </c>
      <c r="T7" s="4" t="s">
        <v>34</v>
      </c>
      <c r="U7" s="4">
        <v>162</v>
      </c>
      <c r="V7" s="4">
        <v>0</v>
      </c>
      <c r="W7" s="4">
        <v>0</v>
      </c>
      <c r="X7" s="4" t="s">
        <v>56</v>
      </c>
      <c r="Y7" s="4" t="s">
        <v>57</v>
      </c>
    </row>
    <row r="8" s="4" customFormat="1" spans="1:25">
      <c r="A8" s="4" t="s">
        <v>58</v>
      </c>
      <c r="B8" s="4" t="s">
        <v>26</v>
      </c>
      <c r="C8" s="4" t="s">
        <v>27</v>
      </c>
      <c r="D8" s="4" t="s">
        <v>53</v>
      </c>
      <c r="E8" s="4" t="s">
        <v>54</v>
      </c>
      <c r="F8" s="6">
        <v>44881</v>
      </c>
      <c r="G8" s="6">
        <v>44882</v>
      </c>
      <c r="H8" s="4">
        <v>1</v>
      </c>
      <c r="I8" s="4">
        <v>1</v>
      </c>
      <c r="J8" s="4">
        <v>1</v>
      </c>
      <c r="K8" s="4" t="s">
        <v>30</v>
      </c>
      <c r="L8" s="4">
        <v>162</v>
      </c>
      <c r="M8" s="4">
        <v>162</v>
      </c>
      <c r="N8" s="4" t="s">
        <v>55</v>
      </c>
      <c r="O8" s="4" t="s">
        <v>32</v>
      </c>
      <c r="P8" s="4" t="s">
        <v>33</v>
      </c>
      <c r="Q8" s="4">
        <v>0</v>
      </c>
      <c r="R8" s="7">
        <v>44881</v>
      </c>
      <c r="S8" s="6">
        <v>44897</v>
      </c>
      <c r="T8" s="4" t="s">
        <v>34</v>
      </c>
      <c r="U8" s="4">
        <v>162</v>
      </c>
      <c r="V8" s="4">
        <v>0</v>
      </c>
      <c r="W8" s="4">
        <v>0</v>
      </c>
      <c r="X8" s="4" t="s">
        <v>59</v>
      </c>
      <c r="Y8" s="4" t="s">
        <v>60</v>
      </c>
    </row>
    <row r="9" s="4" customFormat="1" spans="1:25">
      <c r="A9" s="4" t="s">
        <v>61</v>
      </c>
      <c r="B9" s="4" t="s">
        <v>26</v>
      </c>
      <c r="C9" s="4" t="s">
        <v>27</v>
      </c>
      <c r="D9" s="4" t="s">
        <v>62</v>
      </c>
      <c r="E9" s="4" t="s">
        <v>63</v>
      </c>
      <c r="F9" s="6">
        <v>44881</v>
      </c>
      <c r="G9" s="6">
        <v>44882</v>
      </c>
      <c r="H9" s="4">
        <v>1</v>
      </c>
      <c r="I9" s="4">
        <v>1</v>
      </c>
      <c r="J9" s="4">
        <v>1</v>
      </c>
      <c r="K9" s="4" t="s">
        <v>30</v>
      </c>
      <c r="L9" s="4">
        <v>82</v>
      </c>
      <c r="M9" s="4">
        <v>82</v>
      </c>
      <c r="N9" s="4" t="s">
        <v>64</v>
      </c>
      <c r="O9" s="4" t="s">
        <v>32</v>
      </c>
      <c r="P9" s="4" t="s">
        <v>33</v>
      </c>
      <c r="Q9" s="4">
        <v>0</v>
      </c>
      <c r="R9" s="7">
        <v>44881</v>
      </c>
      <c r="S9" s="6">
        <v>44897</v>
      </c>
      <c r="T9" s="4" t="s">
        <v>34</v>
      </c>
      <c r="U9" s="4">
        <v>82</v>
      </c>
      <c r="V9" s="4">
        <v>0</v>
      </c>
      <c r="W9" s="4">
        <v>0</v>
      </c>
      <c r="X9" s="4" t="s">
        <v>65</v>
      </c>
      <c r="Y9" s="4" t="s">
        <v>36</v>
      </c>
    </row>
    <row r="10" s="4" customFormat="1" spans="1:25">
      <c r="A10" s="4" t="s">
        <v>61</v>
      </c>
      <c r="B10" s="4" t="s">
        <v>26</v>
      </c>
      <c r="C10" s="4" t="s">
        <v>49</v>
      </c>
      <c r="D10" s="4" t="s">
        <v>62</v>
      </c>
      <c r="E10" s="4" t="s">
        <v>63</v>
      </c>
      <c r="F10" s="6">
        <v>44881</v>
      </c>
      <c r="G10" s="6">
        <v>44882</v>
      </c>
      <c r="H10" s="4">
        <v>1</v>
      </c>
      <c r="I10" s="4">
        <v>1</v>
      </c>
      <c r="J10" s="4">
        <v>1</v>
      </c>
      <c r="K10" s="4" t="s">
        <v>30</v>
      </c>
      <c r="L10" s="4">
        <v>-82</v>
      </c>
      <c r="M10" s="4">
        <v>-82</v>
      </c>
      <c r="N10" s="4" t="s">
        <v>64</v>
      </c>
      <c r="O10" s="4" t="s">
        <v>32</v>
      </c>
      <c r="P10" s="4" t="s">
        <v>33</v>
      </c>
      <c r="Q10" s="4">
        <v>0</v>
      </c>
      <c r="R10" s="7">
        <v>44881</v>
      </c>
      <c r="S10" s="6">
        <v>44897</v>
      </c>
      <c r="T10" s="4" t="s">
        <v>34</v>
      </c>
      <c r="U10" s="4">
        <v>-82</v>
      </c>
      <c r="V10" s="4">
        <v>0</v>
      </c>
      <c r="W10" s="4">
        <v>0</v>
      </c>
      <c r="X10" s="4" t="s">
        <v>65</v>
      </c>
      <c r="Y10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6"/>
  <sheetViews>
    <sheetView tabSelected="1" workbookViewId="0">
      <selection activeCell="A15" sqref="A15:A16"/>
    </sheetView>
  </sheetViews>
  <sheetFormatPr defaultColWidth="9" defaultRowHeight="13.5"/>
  <cols>
    <col min="1" max="1" width="12.625" style="4"/>
    <col min="2" max="3" width="11.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66</v>
      </c>
    </row>
    <row r="2" s="4" customFormat="1" spans="1:9">
      <c r="A2" s="5">
        <v>21764584522</v>
      </c>
      <c r="B2" s="6">
        <v>44881</v>
      </c>
      <c r="C2" s="6">
        <v>44882</v>
      </c>
      <c r="D2" s="4">
        <v>171</v>
      </c>
      <c r="E2" s="4" t="str">
        <f>VLOOKUP(A2,HOP!A:L,12,0)</f>
        <v>171.00</v>
      </c>
      <c r="F2" s="4" t="str">
        <f>VLOOKUP(A2,HOP!A:C,3,0)</f>
        <v>2787982</v>
      </c>
      <c r="G2" s="4">
        <f>D2-E2</f>
        <v>0</v>
      </c>
      <c r="H2" s="4" t="str">
        <f>$H$1&amp;F2</f>
        <v>，2787982</v>
      </c>
      <c r="I2" s="4" t="str">
        <f>VLOOKUP(A2,HOP!A:U,21,0)</f>
        <v>直连</v>
      </c>
    </row>
    <row r="3" s="4" customFormat="1" spans="1:9">
      <c r="A3" s="5">
        <v>21799720476</v>
      </c>
      <c r="B3" s="6">
        <v>44881</v>
      </c>
      <c r="C3" s="6">
        <v>44882</v>
      </c>
      <c r="D3" s="4">
        <v>332</v>
      </c>
      <c r="E3" s="4" t="str">
        <f>VLOOKUP(A3,HOP!A:L,12,0)</f>
        <v>332.00</v>
      </c>
      <c r="F3" s="4" t="str">
        <f>VLOOKUP(A3,HOP!A:C,3,0)</f>
        <v>2799750</v>
      </c>
      <c r="G3" s="4">
        <f t="shared" ref="G3:G8" si="0">D3-E3</f>
        <v>0</v>
      </c>
      <c r="H3" s="4" t="str">
        <f t="shared" ref="H3:H8" si="1">$H$1&amp;F3</f>
        <v>，2799750</v>
      </c>
      <c r="I3" s="4" t="str">
        <f>VLOOKUP(A3,HOP!A:U,21,0)</f>
        <v>直连</v>
      </c>
    </row>
    <row r="4" s="4" customFormat="1" hidden="1" spans="1:9">
      <c r="A4" s="5">
        <v>999221805660188</v>
      </c>
      <c r="B4" s="6">
        <v>44881</v>
      </c>
      <c r="C4" s="6">
        <v>44882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spans="1:9">
      <c r="A5" s="5">
        <v>999221808674595</v>
      </c>
      <c r="B5" s="6">
        <v>44881</v>
      </c>
      <c r="C5" s="6">
        <v>44882</v>
      </c>
      <c r="D5" s="4">
        <v>97</v>
      </c>
      <c r="E5" s="4" t="str">
        <f>VLOOKUP(A5,HOP!A:L,12,0)</f>
        <v>97.00</v>
      </c>
      <c r="F5" s="4" t="str">
        <f>VLOOKUP(A5,HOP!A:C,3,0)</f>
        <v>2802499</v>
      </c>
      <c r="G5" s="4">
        <f t="shared" si="0"/>
        <v>0</v>
      </c>
      <c r="H5" s="4" t="str">
        <f t="shared" si="1"/>
        <v>，2802499</v>
      </c>
      <c r="I5" s="4" t="str">
        <f>VLOOKUP(A5,HOP!A:U,21,0)</f>
        <v>直连</v>
      </c>
    </row>
    <row r="6" s="4" customFormat="1" spans="1:9">
      <c r="A6" s="5">
        <v>999221809313716</v>
      </c>
      <c r="B6" s="6">
        <v>44881</v>
      </c>
      <c r="C6" s="6">
        <v>44882</v>
      </c>
      <c r="D6" s="4">
        <v>162</v>
      </c>
      <c r="E6" s="4" t="str">
        <f>VLOOKUP(A6,HOP!A:L,12,0)</f>
        <v>162.00</v>
      </c>
      <c r="F6" s="4" t="str">
        <f>VLOOKUP(A6,HOP!A:C,3,0)</f>
        <v>2802713</v>
      </c>
      <c r="G6" s="4">
        <f t="shared" si="0"/>
        <v>0</v>
      </c>
      <c r="H6" s="4" t="str">
        <f t="shared" si="1"/>
        <v>，2802713</v>
      </c>
      <c r="I6" s="4" t="str">
        <f>VLOOKUP(A6,HOP!A:U,21,0)</f>
        <v>直连</v>
      </c>
    </row>
    <row r="7" s="4" customFormat="1" spans="1:9">
      <c r="A7" s="5">
        <v>999221809323814</v>
      </c>
      <c r="B7" s="6">
        <v>44881</v>
      </c>
      <c r="C7" s="6">
        <v>44882</v>
      </c>
      <c r="D7" s="4">
        <v>162</v>
      </c>
      <c r="E7" s="4" t="str">
        <f>VLOOKUP(A7,HOP!A:L,12,0)</f>
        <v>162.00</v>
      </c>
      <c r="F7" s="4" t="str">
        <f>VLOOKUP(A7,HOP!A:C,3,0)</f>
        <v>2802720</v>
      </c>
      <c r="G7" s="4">
        <f t="shared" si="0"/>
        <v>0</v>
      </c>
      <c r="H7" s="4" t="str">
        <f t="shared" si="1"/>
        <v>，2802720</v>
      </c>
      <c r="I7" s="4" t="str">
        <f>VLOOKUP(A7,HOP!A:U,21,0)</f>
        <v>直连</v>
      </c>
    </row>
    <row r="8" s="4" customFormat="1" hidden="1" spans="1:9">
      <c r="A8" s="5">
        <v>999221810466039</v>
      </c>
      <c r="B8" s="6">
        <v>44881</v>
      </c>
      <c r="C8" s="6">
        <v>44882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10" spans="4:4">
      <c r="D10" s="4">
        <f>SUM(D2:D9)</f>
        <v>924</v>
      </c>
    </row>
    <row r="11" spans="4:4">
      <c r="D11" s="4" t="s">
        <v>67</v>
      </c>
    </row>
    <row r="15" spans="1:1">
      <c r="A15" s="4" t="s">
        <v>68</v>
      </c>
    </row>
    <row r="16" spans="1:1">
      <c r="A16" s="4" t="s">
        <v>69</v>
      </c>
    </row>
  </sheetData>
  <autoFilter ref="A1:X8">
    <filterColumn colId="3">
      <filters>
        <filter val="171"/>
        <filter val="162"/>
        <filter val="332"/>
        <filter val="9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"/>
  <sheetViews>
    <sheetView workbookViewId="0">
      <selection activeCell="A2" sqref="A2:A1048576"/>
    </sheetView>
  </sheetViews>
  <sheetFormatPr defaultColWidth="8" defaultRowHeight="12.75" outlineLevelRow="5"/>
  <cols>
    <col min="1" max="1" width="11.125" style="1"/>
    <col min="2" max="16383" width="8" style="1"/>
  </cols>
  <sheetData>
    <row r="1" s="1" customFormat="1" spans="1:22">
      <c r="A1" s="2" t="s">
        <v>70</v>
      </c>
      <c r="B1" s="2" t="s">
        <v>71</v>
      </c>
      <c r="C1" s="2" t="s">
        <v>72</v>
      </c>
      <c r="D1" s="2" t="s">
        <v>73</v>
      </c>
      <c r="E1" s="2" t="s">
        <v>13</v>
      </c>
      <c r="F1" s="2" t="s">
        <v>5</v>
      </c>
      <c r="G1" s="2" t="s">
        <v>6</v>
      </c>
      <c r="H1" s="2" t="s">
        <v>74</v>
      </c>
      <c r="I1" s="2" t="s">
        <v>75</v>
      </c>
      <c r="J1" s="2" t="s">
        <v>76</v>
      </c>
      <c r="K1" s="2" t="s">
        <v>77</v>
      </c>
      <c r="L1" s="2" t="s">
        <v>78</v>
      </c>
      <c r="M1" s="2" t="s">
        <v>79</v>
      </c>
      <c r="N1" s="2" t="s">
        <v>80</v>
      </c>
      <c r="O1" s="2" t="s">
        <v>81</v>
      </c>
      <c r="P1" s="2" t="s">
        <v>82</v>
      </c>
      <c r="Q1" s="2" t="s">
        <v>83</v>
      </c>
      <c r="R1" s="2" t="s">
        <v>84</v>
      </c>
      <c r="S1" s="2" t="s">
        <v>85</v>
      </c>
      <c r="T1" s="2" t="s">
        <v>86</v>
      </c>
      <c r="U1" s="2" t="s">
        <v>87</v>
      </c>
      <c r="V1" s="2" t="s">
        <v>88</v>
      </c>
    </row>
    <row r="2" s="1" customFormat="1" spans="1:22">
      <c r="A2" s="3">
        <v>999221809323814</v>
      </c>
      <c r="B2" s="1" t="s">
        <v>89</v>
      </c>
      <c r="C2" s="1" t="s">
        <v>90</v>
      </c>
      <c r="D2" s="1" t="s">
        <v>91</v>
      </c>
      <c r="E2" s="1" t="s">
        <v>55</v>
      </c>
      <c r="F2" s="1" t="s">
        <v>89</v>
      </c>
      <c r="G2" s="1" t="s">
        <v>92</v>
      </c>
      <c r="H2" s="1" t="s">
        <v>93</v>
      </c>
      <c r="I2" s="1" t="s">
        <v>94</v>
      </c>
      <c r="J2" s="1" t="s">
        <v>95</v>
      </c>
      <c r="K2" s="1" t="s">
        <v>94</v>
      </c>
      <c r="L2" s="1" t="s">
        <v>94</v>
      </c>
      <c r="M2" s="1" t="s">
        <v>96</v>
      </c>
      <c r="N2" s="1" t="s">
        <v>96</v>
      </c>
      <c r="O2" s="1" t="s">
        <v>97</v>
      </c>
      <c r="P2" s="1" t="s">
        <v>98</v>
      </c>
      <c r="Q2" s="1" t="s">
        <v>99</v>
      </c>
      <c r="R2" s="1" t="s">
        <v>100</v>
      </c>
      <c r="S2" s="1" t="s">
        <v>101</v>
      </c>
      <c r="T2" s="1" t="s">
        <v>102</v>
      </c>
      <c r="U2" s="1" t="s">
        <v>103</v>
      </c>
      <c r="V2" s="1" t="s">
        <v>104</v>
      </c>
    </row>
    <row r="3" s="1" customFormat="1" spans="1:22">
      <c r="A3" s="3">
        <v>999221809313716</v>
      </c>
      <c r="B3" s="1" t="s">
        <v>89</v>
      </c>
      <c r="C3" s="1" t="s">
        <v>105</v>
      </c>
      <c r="D3" s="1" t="s">
        <v>91</v>
      </c>
      <c r="E3" s="1" t="s">
        <v>55</v>
      </c>
      <c r="F3" s="1" t="s">
        <v>89</v>
      </c>
      <c r="G3" s="1" t="s">
        <v>92</v>
      </c>
      <c r="H3" s="1" t="s">
        <v>93</v>
      </c>
      <c r="I3" s="1" t="s">
        <v>94</v>
      </c>
      <c r="J3" s="1" t="s">
        <v>95</v>
      </c>
      <c r="K3" s="1" t="s">
        <v>94</v>
      </c>
      <c r="L3" s="1" t="s">
        <v>94</v>
      </c>
      <c r="M3" s="1" t="s">
        <v>96</v>
      </c>
      <c r="N3" s="1" t="s">
        <v>96</v>
      </c>
      <c r="O3" s="1" t="s">
        <v>97</v>
      </c>
      <c r="P3" s="1" t="s">
        <v>98</v>
      </c>
      <c r="Q3" s="1" t="s">
        <v>99</v>
      </c>
      <c r="R3" s="1" t="s">
        <v>106</v>
      </c>
      <c r="S3" s="1" t="s">
        <v>101</v>
      </c>
      <c r="T3" s="1" t="s">
        <v>102</v>
      </c>
      <c r="U3" s="1" t="s">
        <v>103</v>
      </c>
      <c r="V3" s="1" t="s">
        <v>104</v>
      </c>
    </row>
    <row r="4" s="1" customFormat="1" spans="1:22">
      <c r="A4" s="3">
        <v>999221808674595</v>
      </c>
      <c r="B4" s="1" t="s">
        <v>89</v>
      </c>
      <c r="C4" s="1" t="s">
        <v>107</v>
      </c>
      <c r="D4" s="1" t="s">
        <v>108</v>
      </c>
      <c r="E4" s="1" t="s">
        <v>109</v>
      </c>
      <c r="F4" s="1" t="s">
        <v>89</v>
      </c>
      <c r="G4" s="1" t="s">
        <v>92</v>
      </c>
      <c r="H4" s="1" t="s">
        <v>93</v>
      </c>
      <c r="I4" s="1" t="s">
        <v>110</v>
      </c>
      <c r="J4" s="1" t="s">
        <v>95</v>
      </c>
      <c r="K4" s="1" t="s">
        <v>110</v>
      </c>
      <c r="L4" s="1" t="s">
        <v>110</v>
      </c>
      <c r="M4" s="1" t="s">
        <v>96</v>
      </c>
      <c r="N4" s="1" t="s">
        <v>96</v>
      </c>
      <c r="O4" s="1" t="s">
        <v>97</v>
      </c>
      <c r="P4" s="1" t="s">
        <v>98</v>
      </c>
      <c r="Q4" s="1" t="s">
        <v>99</v>
      </c>
      <c r="R4" s="1" t="s">
        <v>111</v>
      </c>
      <c r="S4" s="1" t="s">
        <v>101</v>
      </c>
      <c r="T4" s="1" t="s">
        <v>102</v>
      </c>
      <c r="U4" s="1" t="s">
        <v>103</v>
      </c>
      <c r="V4" s="1" t="s">
        <v>104</v>
      </c>
    </row>
    <row r="5" s="1" customFormat="1" spans="1:22">
      <c r="A5" s="3">
        <v>21799720476</v>
      </c>
      <c r="B5" s="1" t="s">
        <v>112</v>
      </c>
      <c r="C5" s="1" t="s">
        <v>113</v>
      </c>
      <c r="D5" s="1" t="s">
        <v>114</v>
      </c>
      <c r="E5" s="1" t="s">
        <v>115</v>
      </c>
      <c r="F5" s="1" t="s">
        <v>89</v>
      </c>
      <c r="G5" s="1" t="s">
        <v>92</v>
      </c>
      <c r="H5" s="1" t="s">
        <v>93</v>
      </c>
      <c r="I5" s="1" t="s">
        <v>116</v>
      </c>
      <c r="J5" s="1" t="s">
        <v>95</v>
      </c>
      <c r="K5" s="1" t="s">
        <v>116</v>
      </c>
      <c r="L5" s="1" t="s">
        <v>116</v>
      </c>
      <c r="M5" s="1" t="s">
        <v>96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117</v>
      </c>
      <c r="S5" s="1" t="s">
        <v>101</v>
      </c>
      <c r="T5" s="1" t="s">
        <v>102</v>
      </c>
      <c r="U5" s="1" t="s">
        <v>103</v>
      </c>
      <c r="V5" s="1" t="s">
        <v>104</v>
      </c>
    </row>
    <row r="6" s="1" customFormat="1" spans="1:22">
      <c r="A6" s="3">
        <v>21764584522</v>
      </c>
      <c r="B6" s="1" t="s">
        <v>118</v>
      </c>
      <c r="C6" s="1" t="s">
        <v>119</v>
      </c>
      <c r="D6" s="1" t="s">
        <v>120</v>
      </c>
      <c r="E6" s="1" t="s">
        <v>121</v>
      </c>
      <c r="F6" s="1" t="s">
        <v>89</v>
      </c>
      <c r="G6" s="1" t="s">
        <v>92</v>
      </c>
      <c r="H6" s="1" t="s">
        <v>93</v>
      </c>
      <c r="I6" s="1" t="s">
        <v>122</v>
      </c>
      <c r="J6" s="1" t="s">
        <v>95</v>
      </c>
      <c r="K6" s="1" t="s">
        <v>122</v>
      </c>
      <c r="L6" s="1" t="s">
        <v>122</v>
      </c>
      <c r="M6" s="1" t="s">
        <v>96</v>
      </c>
      <c r="N6" s="1" t="s">
        <v>96</v>
      </c>
      <c r="O6" s="1" t="s">
        <v>97</v>
      </c>
      <c r="P6" s="1" t="s">
        <v>98</v>
      </c>
      <c r="Q6" s="1" t="s">
        <v>99</v>
      </c>
      <c r="R6" s="1" t="s">
        <v>123</v>
      </c>
      <c r="S6" s="1" t="s">
        <v>101</v>
      </c>
      <c r="T6" s="1" t="s">
        <v>102</v>
      </c>
      <c r="U6" s="1" t="s">
        <v>103</v>
      </c>
      <c r="V6" s="1" t="s">
        <v>104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2022-12-02T01:49:44Z</dcterms:created>
  <dcterms:modified xsi:type="dcterms:W3CDTF">2022-12-02T01:59:12Z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4ED00B3E60F44CB4A19C65F3394C6ACC</vt:lpwstr>
  </property>
  <property fmtid="{D5CDD505-2E9C-101B-9397-08002B2CF9AE}" pid="3" name="KSOProductBuildVer">
    <vt:lpwstr>2052-11.1.0.12763</vt:lpwstr>
  </property>
</Properties>
</file>