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<sst xmlns="http://schemas.openxmlformats.org/spreadsheetml/2006/main" count="307" uniqueCount="144">
  <si>
    <t>去哪儿网酒店预付对账单</t>
  </si>
  <si>
    <t>供应商名称：</t>
  </si>
  <si>
    <t>汇趣住</t>
  </si>
  <si>
    <t>结算周期：</t>
  </si>
  <si>
    <t>2022-12-02至2022-12-03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</si>
  <si>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</si>
  <si>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</si>
  <si>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</si>
  <si>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</si>
  <si>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</si>
  <si>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</si>
  <si>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</si>
  <si>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</si>
  <si>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</si>
  <si>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</si>
  <si>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</si>
  <si>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</si>
  <si>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</si>
  <si>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</si>
  <si>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</si>
  <si>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¥208.00</t>
  </si>
  <si>
    <t>¥26.00</t>
  </si>
  <si>
    <t>-¥79.00</t>
  </si>
  <si>
    <t>¥103.00</t>
  </si>
  <si>
    <t>分类信息</t>
  </si>
  <si>
    <t>业务类型</t>
  </si>
  <si>
    <t>酒店预付（点击查看明细）</t>
  </si>
  <si>
    <t>¥182.00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</si>
  <si>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</si>
  <si>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</si>
  <si>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</si>
  <si>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</si>
  <si>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</si>
  <si>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</si>
  <si>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</si>
  <si>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</si>
  <si>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</si>
  <si>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</si>
  <si>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</si>
  <si>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</si>
  <si>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</si>
  <si>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</si>
  <si>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</si>
  <si>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</si>
  <si>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</si>
  <si>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</si>
  <si>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</si>
  <si>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</si>
  <si>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</si>
  <si>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</si>
  <si>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</si>
  <si>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</si>
  <si>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</si>
  <si>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</si>
  <si>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</si>
  <si>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</si>
  <si>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</si>
  <si>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</si>
  <si>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</si>
  <si>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</si>
  <si>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</si>
  <si>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</si>
  <si>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</si>
  <si>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</si>
  <si>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</si>
  <si>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</si>
  <si>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</si>
  <si>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</si>
  <si>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</si>
  <si>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</si>
  <si>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</si>
  <si>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</si>
  <si>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103194853755</t>
  </si>
  <si>
    <t>酒店预付</t>
  </si>
  <si>
    <t>否</t>
  </si>
  <si>
    <t>普通</t>
  </si>
  <si>
    <t>384570831</t>
  </si>
  <si>
    <t>海友酒店(上海徐家汇永嘉路店)</t>
  </si>
  <si>
    <t>1639468</t>
  </si>
  <si>
    <t>袁博宇</t>
  </si>
  <si>
    <t>2022-11-27</t>
  </si>
  <si>
    <t>2022-12-02</t>
  </si>
  <si>
    <t>2022-12-03</t>
  </si>
  <si>
    <t>大床房A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</si>
  <si>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</si>
  <si>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</si>
  <si>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</si>
  <si>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</si>
  <si>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</si>
  <si>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</si>
  <si>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</si>
  <si>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</si>
  <si>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</si>
  <si>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</si>
  <si>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NPH20221121195122980758RX0</t>
  </si>
  <si>
    <t>103188386125</t>
  </si>
  <si>
    <t>赔付-房费追回</t>
  </si>
  <si>
    <t>--</t>
  </si>
  <si>
    <t>用户因酒店疫情被征用无法入住，不认可只退不赔，前同事许诺预赔付，代理无法上传凭证，为用户赔付首晚#追赔系统-预付扣款直连#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</si>
  <si>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</si>
  <si>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</si>
  <si>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</t>
    </r>
  </si>
  <si>
    <t>A221205171931481</t>
  </si>
  <si>
    <t>A221205172018481</t>
  </si>
  <si>
    <r>
      <t>总计：</t>
    </r>
    <r>
      <rPr>
        <sz val="10"/>
        <rFont val="Arial"/>
        <charset val="134"/>
      </rPr>
      <t>103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</si>
  <si>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</si>
  <si>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</si>
  <si>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</si>
  <si>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</si>
  <si>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</si>
  <si>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</si>
  <si>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</si>
  <si>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</si>
  <si>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</si>
  <si>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</si>
  <si>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</si>
  <si>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</si>
  <si>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</si>
  <si>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</si>
  <si>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</si>
  <si>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</si>
  <si>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</si>
  <si>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</si>
  <si>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2828556</t>
  </si>
  <si>
    <t>182.00</t>
  </si>
  <si>
    <t>RMB</t>
  </si>
  <si>
    <t>0</t>
  </si>
  <si>
    <t>0.00</t>
  </si>
  <si>
    <t>汇趣住国内直连</t>
  </si>
  <si>
    <t>01.011247</t>
  </si>
  <si>
    <t>2022-11-27 22:37:56</t>
  </si>
  <si>
    <t>直连</t>
  </si>
  <si>
    <t>中国</t>
  </si>
  <si>
    <t>103192172179</t>
  </si>
  <si>
    <t>2022-11-25</t>
  </si>
  <si>
    <t>2823548</t>
  </si>
  <si>
    <t>高紫悦</t>
  </si>
  <si>
    <t>2022-12-04</t>
  </si>
  <si>
    <t>2022-11-25 17:24:28</t>
  </si>
  <si>
    <t>103191495633</t>
  </si>
  <si>
    <t>2022-11-24</t>
  </si>
  <si>
    <t>2820545</t>
  </si>
  <si>
    <t>冯于茵</t>
  </si>
  <si>
    <t>2022-11-24 15:03:53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</si>
</sst>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20</v>
      </c>
      <c r="S2" s="14" t="s">
        <v>19</v>
      </c>
      <c r="T2" s="7"/>
      <c r="U2" s="12" t="s">
        <v>19</v>
      </c>
      <c r="V2" s="12" t="s">
        <v>20</v>
      </c>
      <c r="W2" s="14" t="s">
        <v>21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27</v>
      </c>
      <c r="AD2" t="s">
        <v>6</v>
      </c>
      <c r="AE2" t="s">
        <v>83</v>
      </c>
      <c r="AF2" t="s">
        <v>84</v>
      </c>
      <c r="AG2" t="s">
        <v>74</v>
      </c>
      <c r="AH2" t="s">
        <v>19</v>
      </c>
    </row>
    <row r="3" customHeight="1" spans="1:32">
      <c r="A3" s="10" t="s">
        <v>85</v>
      </c>
      <c r="B3" s="10"/>
      <c r="C3" s="10" t="s">
        <v>86</v>
      </c>
      <c r="D3" s="10"/>
      <c r="E3" s="10"/>
      <c r="F3" s="10"/>
      <c r="G3" s="10" t="s">
        <v>86</v>
      </c>
      <c r="H3" s="10" t="s">
        <v>86</v>
      </c>
      <c r="I3" s="10" t="s">
        <v>86</v>
      </c>
      <c r="J3" s="10" t="s">
        <v>86</v>
      </c>
      <c r="K3" s="10" t="s">
        <v>86</v>
      </c>
      <c r="L3" s="10" t="s">
        <v>86</v>
      </c>
      <c r="M3" s="10" t="s">
        <v>86</v>
      </c>
      <c r="N3" s="10" t="s">
        <v>86</v>
      </c>
      <c r="O3" s="10" t="s">
        <v>86</v>
      </c>
      <c r="P3" s="10" t="s">
        <v>86</v>
      </c>
      <c r="Q3" s="10"/>
      <c r="R3" s="13" t="s">
        <v>20</v>
      </c>
      <c r="S3" s="13" t="s">
        <v>19</v>
      </c>
      <c r="T3" s="10" t="s">
        <v>86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86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87</v>
      </c>
      <c r="B1" s="4" t="s">
        <v>88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89</v>
      </c>
      <c r="H1" s="4" t="s">
        <v>90</v>
      </c>
      <c r="I1" s="4" t="s">
        <v>13</v>
      </c>
      <c r="J1" s="4" t="s">
        <v>17</v>
      </c>
      <c r="K1" s="4" t="s">
        <v>18</v>
      </c>
      <c r="L1" s="11" t="s">
        <v>91</v>
      </c>
      <c r="M1" s="4" t="s">
        <v>92</v>
      </c>
      <c r="N1" s="4" t="s">
        <v>93</v>
      </c>
    </row>
    <row r="2" ht="14.25" customHeight="1" spans="1:256">
      <c r="A2" s="6" t="s">
        <v>94</v>
      </c>
      <c r="B2" s="7" t="s">
        <v>95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96</v>
      </c>
      <c r="I2" s="12" t="s">
        <v>22</v>
      </c>
      <c r="J2" s="12" t="s">
        <v>19</v>
      </c>
      <c r="K2" s="12" t="s">
        <v>22</v>
      </c>
      <c r="L2" s="7" t="s">
        <v>97</v>
      </c>
      <c r="M2" s="7" t="s">
        <v>98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85</v>
      </c>
      <c r="B3" s="10" t="s">
        <v>86</v>
      </c>
      <c r="C3" s="10" t="s">
        <v>86</v>
      </c>
      <c r="D3" s="10" t="s">
        <v>86</v>
      </c>
      <c r="E3" s="10"/>
      <c r="F3" s="10"/>
      <c r="G3" s="10" t="s">
        <v>86</v>
      </c>
      <c r="H3" s="10" t="s">
        <v>86</v>
      </c>
      <c r="I3" s="13" t="s">
        <v>22</v>
      </c>
      <c r="J3" s="13"/>
      <c r="K3" s="13"/>
      <c r="L3" s="10"/>
      <c r="M3" s="10" t="s">
        <v>86</v>
      </c>
      <c r="N3" t="s">
        <v>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99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H37" sqref="H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100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182</v>
      </c>
      <c r="E2" t="str">
        <f>VLOOKUP(A2,HOP!A:L,12,0)</f>
        <v>182.00</v>
      </c>
      <c r="F2" t="str">
        <f>VLOOKUP(A2,HOP!A:C,3,0)</f>
        <v>2828556</v>
      </c>
      <c r="G2">
        <f>D2-E2</f>
        <v>0</v>
      </c>
      <c r="H2" t="str">
        <f>$H$1&amp;F2</f>
        <v>，2828556</v>
      </c>
      <c r="I2" t="str">
        <f>VLOOKUP(A2,HOP!A:U,21,0)</f>
        <v>直连</v>
      </c>
    </row>
    <row r="3" spans="1:10">
      <c r="A3" s="43" t="s">
        <v>95</v>
      </c>
      <c r="D3" s="8">
        <v>-79</v>
      </c>
      <c r="E3" t="e">
        <f>VLOOKUP(A3,HOP!A:L,12,0)</f>
        <v>#N/A</v>
      </c>
      <c r="F3">
        <v>2813950</v>
      </c>
      <c r="G3" t="e">
        <f>D3-E3</f>
        <v>#N/A</v>
      </c>
      <c r="H3" t="str">
        <f>$H$1&amp;F3</f>
        <v>，2813950</v>
      </c>
      <c r="I3" t="e">
        <f>VLOOKUP(A3,HOP!A:U,21,0)</f>
        <v>#N/A</v>
      </c>
      <c r="J3" s="5" t="s">
        <v>101</v>
      </c>
    </row>
    <row r="5" spans="4:4">
      <c r="D5" s="3">
        <f>SUM(D2:D4)</f>
        <v>103</v>
      </c>
    </row>
    <row r="6" ht="14.25" spans="4:4">
      <c r="D6" s="9" t="s">
        <v>23</v>
      </c>
    </row>
    <row r="10" spans="1:3">
      <c r="A10" t="s">
        <v>102</v>
      </c>
      <c r="C10">
        <v>182</v>
      </c>
    </row>
    <row r="11" spans="1:3">
      <c r="A11" s="5" t="s">
        <v>103</v>
      </c>
      <c r="C11">
        <v>-79</v>
      </c>
    </row>
    <row r="12" spans="1:3">
      <c r="A12" s="5" t="s">
        <v>104</v>
      </c>
      <c r="C12">
        <f>SUM(C10:C11)</f>
        <v>103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$A1:$XFD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105</v>
      </c>
      <c r="B1" s="2" t="s">
        <v>106</v>
      </c>
      <c r="C1" s="2" t="s">
        <v>107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  <c r="V1" s="2" t="s">
        <v>122</v>
      </c>
    </row>
    <row r="2" s="1" customFormat="1" spans="1:22">
      <c r="A2" s="1" t="s">
        <v>72</v>
      </c>
      <c r="B2" s="1" t="s">
        <v>80</v>
      </c>
      <c r="C2" s="1" t="s">
        <v>123</v>
      </c>
      <c r="D2" s="1" t="s">
        <v>77</v>
      </c>
      <c r="E2" s="1" t="s">
        <v>79</v>
      </c>
      <c r="F2" s="1" t="s">
        <v>81</v>
      </c>
      <c r="G2" s="1" t="s">
        <v>82</v>
      </c>
      <c r="H2" s="1" t="s">
        <v>97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74</v>
      </c>
      <c r="T2" s="1" t="s">
        <v>36</v>
      </c>
      <c r="U2" s="1" t="s">
        <v>131</v>
      </c>
      <c r="V2" s="1" t="s">
        <v>132</v>
      </c>
    </row>
    <row r="3" s="1" customFormat="1" spans="1:22">
      <c r="A3" s="1" t="s">
        <v>133</v>
      </c>
      <c r="B3" s="1" t="s">
        <v>134</v>
      </c>
      <c r="C3" s="1" t="s">
        <v>135</v>
      </c>
      <c r="D3" s="1" t="s">
        <v>77</v>
      </c>
      <c r="E3" s="1" t="s">
        <v>136</v>
      </c>
      <c r="F3" s="1" t="s">
        <v>82</v>
      </c>
      <c r="G3" s="1" t="s">
        <v>137</v>
      </c>
      <c r="H3" s="1" t="s">
        <v>97</v>
      </c>
      <c r="I3" s="1" t="s">
        <v>124</v>
      </c>
      <c r="J3" s="1" t="s">
        <v>125</v>
      </c>
      <c r="K3" s="1" t="s">
        <v>124</v>
      </c>
      <c r="L3" s="1" t="s">
        <v>124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138</v>
      </c>
      <c r="S3" s="1" t="s">
        <v>74</v>
      </c>
      <c r="T3" s="1" t="s">
        <v>36</v>
      </c>
      <c r="U3" s="1" t="s">
        <v>131</v>
      </c>
      <c r="V3" s="1" t="s">
        <v>132</v>
      </c>
    </row>
    <row r="4" s="1" customFormat="1" spans="1:22">
      <c r="A4" s="1" t="s">
        <v>139</v>
      </c>
      <c r="B4" s="1" t="s">
        <v>140</v>
      </c>
      <c r="C4" s="1" t="s">
        <v>141</v>
      </c>
      <c r="D4" s="1" t="s">
        <v>77</v>
      </c>
      <c r="E4" s="1" t="s">
        <v>142</v>
      </c>
      <c r="F4" s="1" t="s">
        <v>82</v>
      </c>
      <c r="G4" s="1" t="s">
        <v>137</v>
      </c>
      <c r="H4" s="1" t="s">
        <v>97</v>
      </c>
      <c r="I4" s="1" t="s">
        <v>124</v>
      </c>
      <c r="J4" s="1" t="s">
        <v>125</v>
      </c>
      <c r="K4" s="1" t="s">
        <v>124</v>
      </c>
      <c r="L4" s="1" t="s">
        <v>124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143</v>
      </c>
      <c r="S4" s="1" t="s">
        <v>74</v>
      </c>
      <c r="T4" s="1" t="s">
        <v>36</v>
      </c>
      <c r="U4" s="1" t="s">
        <v>131</v>
      </c>
      <c r="V4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2022-12-05T09:18:19Z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BF512A9D32B441D1887E2973BD59EB61</vt:lpwstr>
  </property>
</Properties>
</file>