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<sst xmlns="http://schemas.openxmlformats.org/spreadsheetml/2006/main" count="314" uniqueCount="139">
  <si>
    <t>去哪儿网酒店预付对账单</t>
  </si>
  <si>
    <t>供应商名称：</t>
  </si>
  <si>
    <t>汇趣住</t>
  </si>
  <si>
    <t>结算周期：</t>
  </si>
  <si>
    <t>2022-12-03至2022-12-04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</si>
  <si>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</si>
  <si>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</si>
  <si>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</si>
  <si>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</si>
  <si>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</si>
  <si>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</si>
  <si>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</si>
  <si>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</si>
  <si>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</si>
  <si>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</si>
  <si>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</si>
  <si>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</si>
  <si>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</si>
  <si>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</si>
  <si>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</si>
  <si>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¥416.00</t>
  </si>
  <si>
    <t>¥52.00</t>
  </si>
  <si>
    <t>¥364.00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</si>
  <si>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</si>
  <si>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</si>
  <si>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</si>
  <si>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</si>
  <si>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</si>
  <si>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</si>
  <si>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</si>
  <si>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</si>
  <si>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</si>
  <si>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</si>
  <si>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</si>
  <si>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</si>
  <si>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</si>
  <si>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</si>
  <si>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</si>
  <si>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</si>
  <si>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</si>
  <si>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</si>
  <si>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</si>
  <si>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</si>
  <si>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</si>
  <si>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</si>
  <si>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</si>
  <si>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</si>
  <si>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</si>
  <si>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</si>
  <si>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</si>
  <si>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</si>
  <si>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</si>
  <si>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</si>
  <si>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</si>
  <si>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</si>
  <si>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</si>
  <si>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</si>
  <si>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</si>
  <si>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</si>
  <si>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</si>
  <si>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</si>
  <si>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</si>
  <si>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</si>
  <si>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</si>
  <si>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</si>
  <si>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</si>
  <si>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</si>
  <si>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</si>
  <si>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</si>
  <si>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</si>
  <si>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103191495633</t>
  </si>
  <si>
    <t>酒店预付</t>
  </si>
  <si>
    <t>否</t>
  </si>
  <si>
    <t>普通</t>
  </si>
  <si>
    <t>384570831</t>
  </si>
  <si>
    <t>海友酒店(上海徐家汇永嘉路店)</t>
  </si>
  <si>
    <t>1639468</t>
  </si>
  <si>
    <t>冯于茵</t>
  </si>
  <si>
    <t>2022-11-24</t>
  </si>
  <si>
    <t>2022-12-03</t>
  </si>
  <si>
    <t>2022-12-04</t>
  </si>
  <si>
    <t>¥208.00</t>
  </si>
  <si>
    <t>¥26.00</t>
  </si>
  <si>
    <t>¥182.00</t>
  </si>
  <si>
    <t>大床房A</t>
  </si>
  <si>
    <t>WEBSITE</t>
  </si>
  <si>
    <t>103192172179</t>
  </si>
  <si>
    <t>高紫悦</t>
  </si>
  <si>
    <t>2022-11-25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</si>
  <si>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</si>
  <si>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</si>
  <si>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</si>
  <si>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</si>
  <si>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</si>
  <si>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</si>
  <si>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</si>
  <si>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</si>
  <si>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</si>
  <si>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</si>
  <si>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</si>
  <si>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A221205172256481</t>
  </si>
  <si>
    <r>
      <t>总计：</t>
    </r>
    <r>
      <rPr>
        <sz val="10"/>
        <rFont val="Arial"/>
        <charset val="134"/>
      </rPr>
      <t>364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</si>
  <si>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</si>
  <si>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</si>
  <si>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</si>
  <si>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</si>
  <si>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</si>
  <si>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</si>
  <si>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</si>
  <si>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</si>
  <si>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</si>
  <si>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</si>
  <si>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</si>
  <si>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</si>
  <si>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</si>
  <si>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</si>
  <si>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</si>
  <si>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</si>
  <si>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</si>
  <si>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</si>
  <si>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103194853755</t>
  </si>
  <si>
    <t>2022-11-27</t>
  </si>
  <si>
    <t>2828556</t>
  </si>
  <si>
    <t>袁博宇</t>
  </si>
  <si>
    <t>2022-12-02</t>
  </si>
  <si>
    <t>--</t>
  </si>
  <si>
    <t>182.00</t>
  </si>
  <si>
    <t>RMB</t>
  </si>
  <si>
    <t>0</t>
  </si>
  <si>
    <t>0.00</t>
  </si>
  <si>
    <t>汇趣住国内直连</t>
  </si>
  <si>
    <t>01.011247</t>
  </si>
  <si>
    <t>2022-11-27 22:37:56</t>
  </si>
  <si>
    <t>直连</t>
  </si>
  <si>
    <t>中国</t>
  </si>
  <si>
    <t>2823548</t>
  </si>
  <si>
    <t>2022-11-25 17:24:28</t>
  </si>
  <si>
    <t>2820545</t>
  </si>
  <si>
    <t>2022-11-24 15:03:53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</si>
</sst>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79</v>
      </c>
      <c r="P3" s="7" t="s">
        <v>80</v>
      </c>
      <c r="Q3" s="7"/>
      <c r="R3" s="11" t="s">
        <v>81</v>
      </c>
      <c r="S3" s="12" t="s">
        <v>19</v>
      </c>
      <c r="T3" s="7"/>
      <c r="U3" s="11" t="s">
        <v>19</v>
      </c>
      <c r="V3" s="11" t="s">
        <v>81</v>
      </c>
      <c r="W3" s="12" t="s">
        <v>82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83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customHeight="1" spans="1:32">
      <c r="A4" s="10" t="s">
        <v>89</v>
      </c>
      <c r="B4" s="10"/>
      <c r="C4" s="10" t="s">
        <v>90</v>
      </c>
      <c r="D4" s="10"/>
      <c r="E4" s="10"/>
      <c r="F4" s="10"/>
      <c r="G4" s="10" t="s">
        <v>90</v>
      </c>
      <c r="H4" s="10" t="s">
        <v>90</v>
      </c>
      <c r="I4" s="10" t="s">
        <v>90</v>
      </c>
      <c r="J4" s="10" t="s">
        <v>90</v>
      </c>
      <c r="K4" s="10" t="s">
        <v>90</v>
      </c>
      <c r="L4" s="10" t="s">
        <v>90</v>
      </c>
      <c r="M4" s="10" t="s">
        <v>90</v>
      </c>
      <c r="N4" s="10" t="s">
        <v>90</v>
      </c>
      <c r="O4" s="10" t="s">
        <v>90</v>
      </c>
      <c r="P4" s="10" t="s">
        <v>90</v>
      </c>
      <c r="Q4" s="10"/>
      <c r="R4" s="13" t="s">
        <v>20</v>
      </c>
      <c r="S4" s="13" t="s">
        <v>19</v>
      </c>
      <c r="T4" s="10" t="s">
        <v>90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90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91</v>
      </c>
      <c r="B1" s="4" t="s">
        <v>92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93</v>
      </c>
      <c r="H1" s="4" t="s">
        <v>94</v>
      </c>
      <c r="I1" s="4" t="s">
        <v>13</v>
      </c>
      <c r="J1" s="4" t="s">
        <v>17</v>
      </c>
      <c r="K1" s="4" t="s">
        <v>18</v>
      </c>
      <c r="L1" s="9" t="s">
        <v>95</v>
      </c>
      <c r="M1" s="4" t="s">
        <v>96</v>
      </c>
      <c r="N1" s="4" t="s">
        <v>97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99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182</v>
      </c>
      <c r="E2" t="str">
        <f>VLOOKUP(A2,HOP!A:L,12,0)</f>
        <v>182.00</v>
      </c>
      <c r="F2" t="str">
        <f>VLOOKUP(A2,HOP!A:C,3,0)</f>
        <v>2820545</v>
      </c>
      <c r="G2">
        <f>D2-E2</f>
        <v>0</v>
      </c>
      <c r="H2" t="str">
        <f>$H$1&amp;F2</f>
        <v>，2820545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182</v>
      </c>
      <c r="E3" t="str">
        <f>VLOOKUP(A3,HOP!A:L,12,0)</f>
        <v>182.00</v>
      </c>
      <c r="F3" t="str">
        <f>VLOOKUP(A3,HOP!A:C,3,0)</f>
        <v>2823548</v>
      </c>
      <c r="G3">
        <f>D3-E3</f>
        <v>0</v>
      </c>
      <c r="H3" t="str">
        <f>$H$1&amp;F3</f>
        <v>，2823548</v>
      </c>
      <c r="I3" t="str">
        <f>VLOOKUP(A3,HOP!A:U,21,0)</f>
        <v>直连</v>
      </c>
    </row>
    <row r="5" spans="4:4">
      <c r="D5" s="3">
        <f>SUM(D2:D4)</f>
        <v>364</v>
      </c>
    </row>
    <row r="6" ht="14.25" spans="4:4">
      <c r="D6" s="8" t="s">
        <v>22</v>
      </c>
    </row>
    <row r="8" spans="1:1">
      <c r="A8" t="s">
        <v>100</v>
      </c>
    </row>
    <row r="9" spans="1:1">
      <c r="A9" s="5" t="s">
        <v>101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F11" sqref="F11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102</v>
      </c>
      <c r="B1" s="2" t="s">
        <v>103</v>
      </c>
      <c r="C1" s="2" t="s">
        <v>104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  <c r="U1" s="2" t="s">
        <v>118</v>
      </c>
      <c r="V1" s="2" t="s">
        <v>119</v>
      </c>
    </row>
    <row r="2" s="1" customFormat="1" spans="1:22">
      <c r="A2" s="1" t="s">
        <v>120</v>
      </c>
      <c r="B2" s="1" t="s">
        <v>121</v>
      </c>
      <c r="C2" s="1" t="s">
        <v>122</v>
      </c>
      <c r="D2" s="1" t="s">
        <v>75</v>
      </c>
      <c r="E2" s="1" t="s">
        <v>123</v>
      </c>
      <c r="F2" s="1" t="s">
        <v>124</v>
      </c>
      <c r="G2" s="1" t="s">
        <v>79</v>
      </c>
      <c r="H2" s="1" t="s">
        <v>125</v>
      </c>
      <c r="I2" s="1" t="s">
        <v>126</v>
      </c>
      <c r="J2" s="1" t="s">
        <v>127</v>
      </c>
      <c r="K2" s="1" t="s">
        <v>126</v>
      </c>
      <c r="L2" s="1" t="s">
        <v>126</v>
      </c>
      <c r="M2" s="1" t="s">
        <v>128</v>
      </c>
      <c r="N2" s="1" t="s">
        <v>128</v>
      </c>
      <c r="O2" s="1" t="s">
        <v>129</v>
      </c>
      <c r="P2" s="1" t="s">
        <v>130</v>
      </c>
      <c r="Q2" s="1" t="s">
        <v>131</v>
      </c>
      <c r="R2" s="1" t="s">
        <v>132</v>
      </c>
      <c r="S2" s="1" t="s">
        <v>72</v>
      </c>
      <c r="T2" s="1" t="s">
        <v>34</v>
      </c>
      <c r="U2" s="1" t="s">
        <v>133</v>
      </c>
      <c r="V2" s="1" t="s">
        <v>134</v>
      </c>
    </row>
    <row r="3" s="1" customFormat="1" spans="1:22">
      <c r="A3" s="1" t="s">
        <v>86</v>
      </c>
      <c r="B3" s="1" t="s">
        <v>88</v>
      </c>
      <c r="C3" s="1" t="s">
        <v>135</v>
      </c>
      <c r="D3" s="1" t="s">
        <v>75</v>
      </c>
      <c r="E3" s="1" t="s">
        <v>87</v>
      </c>
      <c r="F3" s="1" t="s">
        <v>79</v>
      </c>
      <c r="G3" s="1" t="s">
        <v>80</v>
      </c>
      <c r="H3" s="1" t="s">
        <v>125</v>
      </c>
      <c r="I3" s="1" t="s">
        <v>126</v>
      </c>
      <c r="J3" s="1" t="s">
        <v>127</v>
      </c>
      <c r="K3" s="1" t="s">
        <v>126</v>
      </c>
      <c r="L3" s="1" t="s">
        <v>126</v>
      </c>
      <c r="M3" s="1" t="s">
        <v>128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136</v>
      </c>
      <c r="S3" s="1" t="s">
        <v>72</v>
      </c>
      <c r="T3" s="1" t="s">
        <v>34</v>
      </c>
      <c r="U3" s="1" t="s">
        <v>133</v>
      </c>
      <c r="V3" s="1" t="s">
        <v>134</v>
      </c>
    </row>
    <row r="4" s="1" customFormat="1" spans="1:22">
      <c r="A4" s="1" t="s">
        <v>70</v>
      </c>
      <c r="B4" s="1" t="s">
        <v>78</v>
      </c>
      <c r="C4" s="1" t="s">
        <v>137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125</v>
      </c>
      <c r="I4" s="1" t="s">
        <v>126</v>
      </c>
      <c r="J4" s="1" t="s">
        <v>127</v>
      </c>
      <c r="K4" s="1" t="s">
        <v>126</v>
      </c>
      <c r="L4" s="1" t="s">
        <v>126</v>
      </c>
      <c r="M4" s="1" t="s">
        <v>128</v>
      </c>
      <c r="N4" s="1" t="s">
        <v>128</v>
      </c>
      <c r="O4" s="1" t="s">
        <v>129</v>
      </c>
      <c r="P4" s="1" t="s">
        <v>130</v>
      </c>
      <c r="Q4" s="1" t="s">
        <v>131</v>
      </c>
      <c r="R4" s="1" t="s">
        <v>138</v>
      </c>
      <c r="S4" s="1" t="s">
        <v>72</v>
      </c>
      <c r="T4" s="1" t="s">
        <v>34</v>
      </c>
      <c r="U4" s="1" t="s">
        <v>133</v>
      </c>
      <c r="V4" s="1" t="s">
        <v>134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2022-12-05T09:20:23Z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381F49CF43C643C2A0379D9EDD5CEE56</vt:lpwstr>
  </property>
</Properties>
</file>