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<sst xmlns="http://schemas.openxmlformats.org/spreadsheetml/2006/main" count="320" uniqueCount="171">
  <si>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</si>
  <si>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</si>
  <si>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</si>
  <si>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</si>
  <si>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</si>
  <si>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</si>
  <si>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</si>
  <si>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</si>
  <si>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</si>
  <si>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</si>
  <si>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</si>
  <si>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</si>
  <si>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</si>
  <si>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</si>
  <si>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</si>
  <si>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</si>
  <si>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</si>
  <si>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</si>
  <si>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</si>
  <si>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</si>
  <si>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</si>
  <si>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</si>
  <si>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</si>
  <si>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</si>
  <si>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</si>
  <si>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17745923080	</t>
  </si>
  <si>
    <t>Ctrip</t>
  </si>
  <si>
    <t>正常</t>
  </si>
  <si>
    <t>[马六甲]马六甲欧罗富豪酒店(Euro Rich Hotel Melaka)(48041989)</t>
  </si>
  <si>
    <t>豪华家庭精致房&lt;不退款&gt;&lt;2人入住&gt;</t>
  </si>
  <si>
    <t>USD</t>
  </si>
  <si>
    <t>ikmal Bin nasri/Muhammad,ikmal Bin nasri/Muhammad</t>
  </si>
  <si>
    <t>CA5326221206USD</t>
  </si>
  <si>
    <t>未提现</t>
  </si>
  <si>
    <t>携程开票</t>
  </si>
  <si>
    <t xml:space="preserve">2493812	</t>
  </si>
  <si>
    <t xml:space="preserve">6084223	</t>
  </si>
  <si>
    <t xml:space="preserve">21841182246	</t>
  </si>
  <si>
    <t>[胡志明市]思廷西贡格兰德酒店(Eastin Grand Hotel Saigon)(37046516)</t>
  </si>
  <si>
    <t>甄选豪华房&lt;2人入住&gt;&lt;不退款&gt;&lt;早餐&gt;</t>
  </si>
  <si>
    <t>Gulia/Rohit,Gulia/Rohit</t>
  </si>
  <si>
    <t xml:space="preserve">2824433	</t>
  </si>
  <si>
    <t xml:space="preserve">112077	</t>
  </si>
  <si>
    <t xml:space="preserve">21844515547	</t>
  </si>
  <si>
    <t>[首尔]三井酒店(Hotel Samjung)(37236514)</t>
  </si>
  <si>
    <t>标准双人房&lt;2人入住&gt;&lt;不退款&gt;</t>
  </si>
  <si>
    <t>park/shinyoung,park/shinyoung</t>
  </si>
  <si>
    <t xml:space="preserve">2829555	</t>
  </si>
  <si>
    <t xml:space="preserve">22028507	</t>
  </si>
  <si>
    <t xml:space="preserve">21845638215	</t>
  </si>
  <si>
    <t>[曼谷]曼谷华昌传统酒店(Hua Chang Heritage Hotel Bangkok)(37197886)</t>
  </si>
  <si>
    <t>豪华房&lt;2人入住&gt;&lt;不退款&gt;</t>
  </si>
  <si>
    <t>Shagar/Tanvir</t>
  </si>
  <si>
    <t xml:space="preserve">2831506	</t>
  </si>
  <si>
    <t xml:space="preserve">148923	</t>
  </si>
  <si>
    <t xml:space="preserve">21845992209	</t>
  </si>
  <si>
    <t>[曼谷]阿瓦尼阿特里姆曼谷酒店(SHA认证)(Avani Atrium Bangkok Hotel (SHA Certified))(37203036)</t>
  </si>
  <si>
    <t>阿瓦尼豪华房&lt;2人入住&gt;&lt;不退款&gt;</t>
  </si>
  <si>
    <t>Ait Abdellah/Fares,Ait Abdellah/Fares</t>
  </si>
  <si>
    <t xml:space="preserve">2832155	</t>
  </si>
  <si>
    <t xml:space="preserve">53504828	</t>
  </si>
  <si>
    <t xml:space="preserve">21848104249	</t>
  </si>
  <si>
    <t>[乔治市]无线上网精品酒店(Wifi Boutique Hotel)(39640832)</t>
  </si>
  <si>
    <t>标准双人间&lt;2人入住&gt;&lt;不退款&gt;</t>
  </si>
  <si>
    <t>NAZRI/HAFIZ</t>
  </si>
  <si>
    <t xml:space="preserve">2836049	</t>
  </si>
  <si>
    <t xml:space="preserve">	</t>
  </si>
  <si>
    <t xml:space="preserve">21850129505	</t>
  </si>
  <si>
    <t>[曼谷]曼谷千禧希尔顿酒店 (SHA Plus+)(Millennium Hilton Bangkok (SHA Plus+))(37205183)</t>
  </si>
  <si>
    <t>豪华特大床房&lt;2人入住&gt;&lt;不退款&gt;</t>
  </si>
  <si>
    <t>KIM/HWAKYUNG</t>
  </si>
  <si>
    <t xml:space="preserve">2839921	</t>
  </si>
  <si>
    <t xml:space="preserve">21850437796	</t>
  </si>
  <si>
    <t>[吉隆坡]吉隆坡柏威年酒店 · 悦榕庄管理(Pavilion Hotel Kuala Lumpur Managed by Banyan Tree)(40759685)</t>
  </si>
  <si>
    <t>城市绿洲双床房&lt;2人入住&gt;&lt;不退款&gt;&lt;早餐&gt;</t>
  </si>
  <si>
    <t>ishak/hidayah,ishak/hidayah</t>
  </si>
  <si>
    <t xml:space="preserve">2840569	</t>
  </si>
  <si>
    <t xml:space="preserve">206359	</t>
  </si>
  <si>
    <t>，</t>
  </si>
  <si>
    <t>A221206103033481</t>
  </si>
  <si>
    <t>A221206103132481</t>
  </si>
  <si>
    <t>USD / HKD 当前参考汇率: 7.76729</t>
  </si>
  <si>
    <t>总计：954 USD/
7409.99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</si>
  <si>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</si>
  <si>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</si>
  <si>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</si>
  <si>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</si>
  <si>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</si>
  <si>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</si>
  <si>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</si>
  <si>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</si>
  <si>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</si>
  <si>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</si>
  <si>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</si>
  <si>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</si>
  <si>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</si>
  <si>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</si>
  <si>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</si>
  <si>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</si>
  <si>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</si>
  <si>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</si>
  <si>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</si>
  <si>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2022-12-02</t>
  </si>
  <si>
    <t>2840569</t>
  </si>
  <si>
    <t>吉隆坡柏威年酒店 · 悦榕庄管理</t>
  </si>
  <si>
    <t>ishak hidayah,ishak hidayah</t>
  </si>
  <si>
    <t>2022-12-03</t>
  </si>
  <si>
    <t>退房日周结</t>
  </si>
  <si>
    <t>1011.24</t>
  </si>
  <si>
    <t>143.00</t>
  </si>
  <si>
    <t>0</t>
  </si>
  <si>
    <t>0.00</t>
  </si>
  <si>
    <t>携程盛景国际直连</t>
  </si>
  <si>
    <t>01.010677</t>
  </si>
  <si>
    <t>2022-12-02 17:06:43</t>
  </si>
  <si>
    <t>否</t>
  </si>
  <si>
    <t>汇智国际旅游发展有限公司</t>
  </si>
  <si>
    <t>直采</t>
  </si>
  <si>
    <t>马来西亚</t>
  </si>
  <si>
    <t>2839921</t>
  </si>
  <si>
    <t>曼谷千禧希尔顿酒店</t>
  </si>
  <si>
    <t>KIM HWAKYUNG</t>
  </si>
  <si>
    <t>1223.39</t>
  </si>
  <si>
    <t>173.00</t>
  </si>
  <si>
    <t>2022-12-02 13:31:57</t>
  </si>
  <si>
    <t>直连</t>
  </si>
  <si>
    <t>泰国</t>
  </si>
  <si>
    <t>2022-11-30</t>
  </si>
  <si>
    <t>2836049</t>
  </si>
  <si>
    <t>无线上网精品酒店</t>
  </si>
  <si>
    <t>NAZRI HAFIZ</t>
  </si>
  <si>
    <t>279.90</t>
  </si>
  <si>
    <t>39.00</t>
  </si>
  <si>
    <t>2022-11-30 23:59:42</t>
  </si>
  <si>
    <t>2022-11-29</t>
  </si>
  <si>
    <t>2832155</t>
  </si>
  <si>
    <t>曼谷阿瓦尼中庭酒店</t>
  </si>
  <si>
    <t>Ait Abdellah Fares,Ait Abdellah Fares</t>
  </si>
  <si>
    <t>2022-12-01</t>
  </si>
  <si>
    <t>1358.28</t>
  </si>
  <si>
    <t>188.00</t>
  </si>
  <si>
    <t>2022-11-29 15:10:16</t>
  </si>
  <si>
    <t>2831506</t>
  </si>
  <si>
    <t>曼谷华昌传统酒店</t>
  </si>
  <si>
    <t>Shagar Tanvir</t>
  </si>
  <si>
    <t>1473.88</t>
  </si>
  <si>
    <t>204.00</t>
  </si>
  <si>
    <t>2022-11-29 11:03:58</t>
  </si>
  <si>
    <t>2022-11-28</t>
  </si>
  <si>
    <t>2829555</t>
  </si>
  <si>
    <t>首尔三井酒店</t>
  </si>
  <si>
    <t>park shinyoung,park shinyoung</t>
  </si>
  <si>
    <t>711.10</t>
  </si>
  <si>
    <t>99.00</t>
  </si>
  <si>
    <t>2022-11-28 13:50:16</t>
  </si>
  <si>
    <t>韩国</t>
  </si>
  <si>
    <t>2022-11-25</t>
  </si>
  <si>
    <t>2824433</t>
  </si>
  <si>
    <t>思廷西贡格兰德酒店</t>
  </si>
  <si>
    <t>Gulia Rohit,Gulia Rohit</t>
  </si>
  <si>
    <t>645.28</t>
  </si>
  <si>
    <t>90.00</t>
  </si>
  <si>
    <t>2022-11-25 23:27:56</t>
  </si>
  <si>
    <t>越南</t>
  </si>
  <si>
    <t>2022-04-01</t>
  </si>
  <si>
    <t>2493812</t>
  </si>
  <si>
    <t>马六甲欧罗富豪酒店</t>
  </si>
  <si>
    <t>ikmal Bin nasri Muhammad,ikmal Bin nasri Muhammad</t>
  </si>
  <si>
    <t>114.36</t>
  </si>
  <si>
    <t>18.00</t>
  </si>
  <si>
    <t>2022-04-01 19:51:31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</si>
</sst>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13</xdr:col>
      <xdr:colOff>647700</xdr:colOff>
      <xdr:row>50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0077450" cy="5048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44897</v>
      </c>
      <c r="G2" s="6">
        <v>44898</v>
      </c>
      <c r="H2" s="4">
        <v>1</v>
      </c>
      <c r="I2" s="4">
        <v>1</v>
      </c>
      <c r="J2" s="4">
        <v>1</v>
      </c>
      <c r="K2" s="4" t="s">
        <v>30</v>
      </c>
      <c r="L2" s="4">
        <v>18</v>
      </c>
      <c r="M2" s="4">
        <v>18</v>
      </c>
      <c r="N2" s="4" t="s">
        <v>31</v>
      </c>
      <c r="O2" s="4" t="s">
        <v>32</v>
      </c>
      <c r="P2" s="4" t="s">
        <v>33</v>
      </c>
      <c r="Q2" s="4">
        <v>0</v>
      </c>
      <c r="R2" s="7">
        <v>44652</v>
      </c>
      <c r="S2" s="6">
        <v>44901</v>
      </c>
      <c r="T2" s="4" t="s">
        <v>34</v>
      </c>
      <c r="U2" s="4">
        <v>18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44897</v>
      </c>
      <c r="G3" s="6">
        <v>44898</v>
      </c>
      <c r="H3" s="4">
        <v>1</v>
      </c>
      <c r="I3" s="4">
        <v>1</v>
      </c>
      <c r="J3" s="4">
        <v>1</v>
      </c>
      <c r="K3" s="4" t="s">
        <v>30</v>
      </c>
      <c r="L3" s="4">
        <v>90</v>
      </c>
      <c r="M3" s="4">
        <v>90</v>
      </c>
      <c r="N3" s="4" t="s">
        <v>40</v>
      </c>
      <c r="O3" s="4" t="s">
        <v>32</v>
      </c>
      <c r="P3" s="4" t="s">
        <v>33</v>
      </c>
      <c r="Q3" s="4">
        <v>0</v>
      </c>
      <c r="R3" s="7">
        <v>44890</v>
      </c>
      <c r="S3" s="6">
        <v>44901</v>
      </c>
      <c r="T3" s="4" t="s">
        <v>34</v>
      </c>
      <c r="U3" s="4">
        <v>90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44897</v>
      </c>
      <c r="G4" s="6">
        <v>44898</v>
      </c>
      <c r="H4" s="4">
        <v>1</v>
      </c>
      <c r="I4" s="4">
        <v>1</v>
      </c>
      <c r="J4" s="4">
        <v>1</v>
      </c>
      <c r="K4" s="4" t="s">
        <v>30</v>
      </c>
      <c r="L4" s="4">
        <v>99</v>
      </c>
      <c r="M4" s="4">
        <v>99</v>
      </c>
      <c r="N4" s="4" t="s">
        <v>46</v>
      </c>
      <c r="O4" s="4" t="s">
        <v>32</v>
      </c>
      <c r="P4" s="4" t="s">
        <v>33</v>
      </c>
      <c r="Q4" s="4">
        <v>0</v>
      </c>
      <c r="R4" s="7">
        <v>44893</v>
      </c>
      <c r="S4" s="6">
        <v>44901</v>
      </c>
      <c r="T4" s="4" t="s">
        <v>34</v>
      </c>
      <c r="U4" s="4">
        <v>99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44896</v>
      </c>
      <c r="G5" s="6">
        <v>44898</v>
      </c>
      <c r="H5" s="4">
        <v>1</v>
      </c>
      <c r="I5" s="4">
        <v>2</v>
      </c>
      <c r="J5" s="4">
        <v>2</v>
      </c>
      <c r="K5" s="4" t="s">
        <v>30</v>
      </c>
      <c r="L5" s="4">
        <v>204</v>
      </c>
      <c r="M5" s="4">
        <v>204</v>
      </c>
      <c r="N5" s="4" t="s">
        <v>52</v>
      </c>
      <c r="O5" s="4" t="s">
        <v>32</v>
      </c>
      <c r="P5" s="4" t="s">
        <v>33</v>
      </c>
      <c r="Q5" s="4">
        <v>0</v>
      </c>
      <c r="R5" s="7">
        <v>44894</v>
      </c>
      <c r="S5" s="6">
        <v>44901</v>
      </c>
      <c r="T5" s="4" t="s">
        <v>34</v>
      </c>
      <c r="U5" s="4">
        <v>204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44896</v>
      </c>
      <c r="G6" s="6">
        <v>44898</v>
      </c>
      <c r="H6" s="4">
        <v>2</v>
      </c>
      <c r="I6" s="4">
        <v>2</v>
      </c>
      <c r="J6" s="4">
        <v>4</v>
      </c>
      <c r="K6" s="4" t="s">
        <v>30</v>
      </c>
      <c r="L6" s="4">
        <v>188</v>
      </c>
      <c r="M6" s="4">
        <v>188</v>
      </c>
      <c r="N6" s="4" t="s">
        <v>58</v>
      </c>
      <c r="O6" s="4" t="s">
        <v>32</v>
      </c>
      <c r="P6" s="4" t="s">
        <v>33</v>
      </c>
      <c r="Q6" s="4">
        <v>0</v>
      </c>
      <c r="R6" s="7">
        <v>44894</v>
      </c>
      <c r="S6" s="6">
        <v>44901</v>
      </c>
      <c r="T6" s="4" t="s">
        <v>34</v>
      </c>
      <c r="U6" s="4">
        <v>188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44897</v>
      </c>
      <c r="G7" s="6">
        <v>44898</v>
      </c>
      <c r="H7" s="4">
        <v>1</v>
      </c>
      <c r="I7" s="4">
        <v>1</v>
      </c>
      <c r="J7" s="4">
        <v>1</v>
      </c>
      <c r="K7" s="4" t="s">
        <v>30</v>
      </c>
      <c r="L7" s="4">
        <v>39</v>
      </c>
      <c r="M7" s="4">
        <v>39</v>
      </c>
      <c r="N7" s="4" t="s">
        <v>64</v>
      </c>
      <c r="O7" s="4" t="s">
        <v>32</v>
      </c>
      <c r="P7" s="4" t="s">
        <v>33</v>
      </c>
      <c r="Q7" s="4">
        <v>0</v>
      </c>
      <c r="R7" s="7">
        <v>44895</v>
      </c>
      <c r="S7" s="6">
        <v>44901</v>
      </c>
      <c r="T7" s="4" t="s">
        <v>34</v>
      </c>
      <c r="U7" s="4">
        <v>39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44897</v>
      </c>
      <c r="G8" s="6">
        <v>44898</v>
      </c>
      <c r="H8" s="4">
        <v>1</v>
      </c>
      <c r="I8" s="4">
        <v>1</v>
      </c>
      <c r="J8" s="4">
        <v>1</v>
      </c>
      <c r="K8" s="4" t="s">
        <v>30</v>
      </c>
      <c r="L8" s="4">
        <v>173</v>
      </c>
      <c r="M8" s="4">
        <v>173</v>
      </c>
      <c r="N8" s="4" t="s">
        <v>70</v>
      </c>
      <c r="O8" s="4" t="s">
        <v>32</v>
      </c>
      <c r="P8" s="4" t="s">
        <v>33</v>
      </c>
      <c r="Q8" s="4">
        <v>0</v>
      </c>
      <c r="R8" s="7">
        <v>44897</v>
      </c>
      <c r="S8" s="6">
        <v>44901</v>
      </c>
      <c r="T8" s="4" t="s">
        <v>34</v>
      </c>
      <c r="U8" s="4">
        <v>173</v>
      </c>
      <c r="V8" s="4">
        <v>0</v>
      </c>
      <c r="W8" s="4">
        <v>0</v>
      </c>
      <c r="X8" s="4" t="s">
        <v>71</v>
      </c>
      <c r="Y8" s="4" t="s">
        <v>66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44897</v>
      </c>
      <c r="G9" s="6">
        <v>44898</v>
      </c>
      <c r="H9" s="4">
        <v>1</v>
      </c>
      <c r="I9" s="4">
        <v>1</v>
      </c>
      <c r="J9" s="4">
        <v>1</v>
      </c>
      <c r="K9" s="4" t="s">
        <v>30</v>
      </c>
      <c r="L9" s="4">
        <v>143</v>
      </c>
      <c r="M9" s="4">
        <v>143</v>
      </c>
      <c r="N9" s="4" t="s">
        <v>75</v>
      </c>
      <c r="O9" s="4" t="s">
        <v>32</v>
      </c>
      <c r="P9" s="4" t="s">
        <v>33</v>
      </c>
      <c r="Q9" s="4">
        <v>0</v>
      </c>
      <c r="R9" s="7">
        <v>44897</v>
      </c>
      <c r="S9" s="6">
        <v>44901</v>
      </c>
      <c r="T9" s="4" t="s">
        <v>34</v>
      </c>
      <c r="U9" s="4">
        <v>143</v>
      </c>
      <c r="V9" s="4">
        <v>0</v>
      </c>
      <c r="W9" s="4">
        <v>0</v>
      </c>
      <c r="X9" s="4" t="s">
        <v>76</v>
      </c>
      <c r="Y9" s="4" t="s">
        <v>77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A14" sqref="A14:E17"/>
    </sheetView>
  </sheetViews>
  <sheetFormatPr defaultColWidth="9" defaultRowHeight="13.5"/>
  <cols>
    <col min="1" max="1" width="12.625" style="4"/>
    <col min="2" max="3" width="10.375" style="4"/>
    <col min="4" max="4" width="9" style="4"/>
    <col min="5" max="5" width="9.375" style="4"/>
    <col min="6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78</v>
      </c>
    </row>
    <row r="2" s="4" customFormat="1" spans="1:9">
      <c r="A2" s="5">
        <v>17745923080</v>
      </c>
      <c r="B2" s="6">
        <v>44897</v>
      </c>
      <c r="C2" s="6">
        <v>44898</v>
      </c>
      <c r="D2" s="4">
        <v>18</v>
      </c>
      <c r="E2" s="4" t="str">
        <f>VLOOKUP(A2,HOP!A:L,12,0)</f>
        <v>18.00</v>
      </c>
      <c r="F2" s="4" t="str">
        <f>VLOOKUP(A2,HOP!A:C,3,0)</f>
        <v>2493812</v>
      </c>
      <c r="G2" s="4">
        <f>D2-E2</f>
        <v>0</v>
      </c>
      <c r="H2" s="4" t="str">
        <f>$H$1&amp;F2</f>
        <v>，2493812</v>
      </c>
      <c r="I2" s="4" t="str">
        <f>VLOOKUP(A2,HOP!A:U,21,0)</f>
        <v>直连</v>
      </c>
    </row>
    <row r="3" s="4" customFormat="1" spans="1:9">
      <c r="A3" s="5">
        <v>21841182246</v>
      </c>
      <c r="B3" s="6">
        <v>44897</v>
      </c>
      <c r="C3" s="6">
        <v>44898</v>
      </c>
      <c r="D3" s="4">
        <v>90</v>
      </c>
      <c r="E3" s="4" t="str">
        <f>VLOOKUP(A3,HOP!A:L,12,0)</f>
        <v>90.00</v>
      </c>
      <c r="F3" s="4" t="str">
        <f>VLOOKUP(A3,HOP!A:C,3,0)</f>
        <v>2824433</v>
      </c>
      <c r="G3" s="4">
        <f t="shared" ref="G3:G9" si="0">D3-E3</f>
        <v>0</v>
      </c>
      <c r="H3" s="4" t="str">
        <f t="shared" ref="H3:H9" si="1">$H$1&amp;F3</f>
        <v>，2824433</v>
      </c>
      <c r="I3" s="4" t="str">
        <f>VLOOKUP(A3,HOP!A:U,21,0)</f>
        <v>直连</v>
      </c>
    </row>
    <row r="4" s="4" customFormat="1" spans="1:9">
      <c r="A4" s="5">
        <v>21844515547</v>
      </c>
      <c r="B4" s="6">
        <v>44897</v>
      </c>
      <c r="C4" s="6">
        <v>44898</v>
      </c>
      <c r="D4" s="4">
        <v>99</v>
      </c>
      <c r="E4" s="4" t="str">
        <f>VLOOKUP(A4,HOP!A:L,12,0)</f>
        <v>99.00</v>
      </c>
      <c r="F4" s="4" t="str">
        <f>VLOOKUP(A4,HOP!A:C,3,0)</f>
        <v>2829555</v>
      </c>
      <c r="G4" s="4">
        <f t="shared" si="0"/>
        <v>0</v>
      </c>
      <c r="H4" s="4" t="str">
        <f t="shared" si="1"/>
        <v>，2829555</v>
      </c>
      <c r="I4" s="4" t="str">
        <f>VLOOKUP(A4,HOP!A:U,21,0)</f>
        <v>直采</v>
      </c>
    </row>
    <row r="5" s="4" customFormat="1" spans="1:9">
      <c r="A5" s="5">
        <v>21845638215</v>
      </c>
      <c r="B5" s="6">
        <v>44896</v>
      </c>
      <c r="C5" s="6">
        <v>44898</v>
      </c>
      <c r="D5" s="4">
        <v>204</v>
      </c>
      <c r="E5" s="4" t="str">
        <f>VLOOKUP(A5,HOP!A:L,12,0)</f>
        <v>204.00</v>
      </c>
      <c r="F5" s="4" t="str">
        <f>VLOOKUP(A5,HOP!A:C,3,0)</f>
        <v>2831506</v>
      </c>
      <c r="G5" s="4">
        <f t="shared" si="0"/>
        <v>0</v>
      </c>
      <c r="H5" s="4" t="str">
        <f t="shared" si="1"/>
        <v>，2831506</v>
      </c>
      <c r="I5" s="4" t="str">
        <f>VLOOKUP(A5,HOP!A:U,21,0)</f>
        <v>直采</v>
      </c>
    </row>
    <row r="6" s="4" customFormat="1" spans="1:9">
      <c r="A6" s="5">
        <v>21845992209</v>
      </c>
      <c r="B6" s="6">
        <v>44896</v>
      </c>
      <c r="C6" s="6">
        <v>44898</v>
      </c>
      <c r="D6" s="4">
        <v>188</v>
      </c>
      <c r="E6" s="4" t="str">
        <f>VLOOKUP(A6,HOP!A:L,12,0)</f>
        <v>188.00</v>
      </c>
      <c r="F6" s="4" t="str">
        <f>VLOOKUP(A6,HOP!A:C,3,0)</f>
        <v>2832155</v>
      </c>
      <c r="G6" s="4">
        <f t="shared" si="0"/>
        <v>0</v>
      </c>
      <c r="H6" s="4" t="str">
        <f t="shared" si="1"/>
        <v>，2832155</v>
      </c>
      <c r="I6" s="4" t="str">
        <f>VLOOKUP(A6,HOP!A:U,21,0)</f>
        <v>直采</v>
      </c>
    </row>
    <row r="7" s="4" customFormat="1" spans="1:9">
      <c r="A7" s="5">
        <v>21848104249</v>
      </c>
      <c r="B7" s="6">
        <v>44897</v>
      </c>
      <c r="C7" s="6">
        <v>44898</v>
      </c>
      <c r="D7" s="4">
        <v>39</v>
      </c>
      <c r="E7" s="4" t="str">
        <f>VLOOKUP(A7,HOP!A:L,12,0)</f>
        <v>39.00</v>
      </c>
      <c r="F7" s="4" t="str">
        <f>VLOOKUP(A7,HOP!A:C,3,0)</f>
        <v>2836049</v>
      </c>
      <c r="G7" s="4">
        <f t="shared" si="0"/>
        <v>0</v>
      </c>
      <c r="H7" s="4" t="str">
        <f t="shared" si="1"/>
        <v>，2836049</v>
      </c>
      <c r="I7" s="4" t="str">
        <f>VLOOKUP(A7,HOP!A:U,21,0)</f>
        <v>直连</v>
      </c>
    </row>
    <row r="8" s="4" customFormat="1" spans="1:9">
      <c r="A8" s="5">
        <v>21850129505</v>
      </c>
      <c r="B8" s="6">
        <v>44897</v>
      </c>
      <c r="C8" s="6">
        <v>44898</v>
      </c>
      <c r="D8" s="4">
        <v>173</v>
      </c>
      <c r="E8" s="4" t="str">
        <f>VLOOKUP(A8,HOP!A:L,12,0)</f>
        <v>173.00</v>
      </c>
      <c r="F8" s="4" t="str">
        <f>VLOOKUP(A8,HOP!A:C,3,0)</f>
        <v>2839921</v>
      </c>
      <c r="G8" s="4">
        <f t="shared" si="0"/>
        <v>0</v>
      </c>
      <c r="H8" s="4" t="str">
        <f t="shared" si="1"/>
        <v>，2839921</v>
      </c>
      <c r="I8" s="4" t="str">
        <f>VLOOKUP(A8,HOP!A:U,21,0)</f>
        <v>直连</v>
      </c>
    </row>
    <row r="9" s="4" customFormat="1" spans="1:9">
      <c r="A9" s="5">
        <v>21850437796</v>
      </c>
      <c r="B9" s="6">
        <v>44897</v>
      </c>
      <c r="C9" s="6">
        <v>44898</v>
      </c>
      <c r="D9" s="4">
        <v>143</v>
      </c>
      <c r="E9" s="4" t="str">
        <f>VLOOKUP(A9,HOP!A:L,12,0)</f>
        <v>143.00</v>
      </c>
      <c r="F9" s="4" t="str">
        <f>VLOOKUP(A9,HOP!A:C,3,0)</f>
        <v>2840569</v>
      </c>
      <c r="G9" s="4">
        <f t="shared" si="0"/>
        <v>0</v>
      </c>
      <c r="H9" s="4" t="str">
        <f t="shared" si="1"/>
        <v>，2840569</v>
      </c>
      <c r="I9" s="4" t="str">
        <f>VLOOKUP(A9,HOP!A:U,21,0)</f>
        <v>直采</v>
      </c>
    </row>
    <row r="11" spans="4:4">
      <c r="D11" s="4">
        <f>SUM(D2:D10)</f>
        <v>954</v>
      </c>
    </row>
    <row r="14" spans="1:5">
      <c r="A14" s="4" t="s">
        <v>79</v>
      </c>
      <c r="D14" s="4">
        <v>634</v>
      </c>
      <c r="E14" s="4">
        <v>4924.46</v>
      </c>
    </row>
    <row r="15" spans="1:5">
      <c r="A15" s="4" t="s">
        <v>80</v>
      </c>
      <c r="D15" s="4">
        <v>320</v>
      </c>
      <c r="E15" s="4">
        <v>2485.53</v>
      </c>
    </row>
    <row r="16" spans="1:5">
      <c r="A16" s="4" t="s">
        <v>81</v>
      </c>
      <c r="D16" s="4">
        <f>SUM(D14:D15)</f>
        <v>954</v>
      </c>
      <c r="E16" s="4">
        <f>SUM(E14:E15)</f>
        <v>7409.99</v>
      </c>
    </row>
    <row r="17" spans="1:1">
      <c r="A17" s="4" t="s">
        <v>82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83</v>
      </c>
      <c r="B1" s="2" t="s">
        <v>84</v>
      </c>
      <c r="C1" s="2" t="s">
        <v>85</v>
      </c>
      <c r="D1" s="2" t="s">
        <v>86</v>
      </c>
      <c r="E1" s="2" t="s">
        <v>13</v>
      </c>
      <c r="F1" s="2" t="s">
        <v>5</v>
      </c>
      <c r="G1" s="2" t="s">
        <v>6</v>
      </c>
      <c r="H1" s="2" t="s">
        <v>87</v>
      </c>
      <c r="I1" s="2" t="s">
        <v>88</v>
      </c>
      <c r="J1" s="2" t="s">
        <v>89</v>
      </c>
      <c r="K1" s="2" t="s">
        <v>90</v>
      </c>
      <c r="L1" s="2" t="s">
        <v>91</v>
      </c>
      <c r="M1" s="2" t="s">
        <v>92</v>
      </c>
      <c r="N1" s="2" t="s">
        <v>93</v>
      </c>
      <c r="O1" s="2" t="s">
        <v>94</v>
      </c>
      <c r="P1" s="2" t="s">
        <v>95</v>
      </c>
      <c r="Q1" s="2" t="s">
        <v>96</v>
      </c>
      <c r="R1" s="2" t="s">
        <v>97</v>
      </c>
      <c r="S1" s="2" t="s">
        <v>98</v>
      </c>
      <c r="T1" s="2" t="s">
        <v>99</v>
      </c>
      <c r="U1" s="2" t="s">
        <v>100</v>
      </c>
      <c r="V1" s="2" t="s">
        <v>101</v>
      </c>
    </row>
    <row r="2" s="1" customFormat="1" spans="1:22">
      <c r="A2" s="3">
        <v>21850437796</v>
      </c>
      <c r="B2" s="1" t="s">
        <v>102</v>
      </c>
      <c r="C2" s="1" t="s">
        <v>103</v>
      </c>
      <c r="D2" s="1" t="s">
        <v>104</v>
      </c>
      <c r="E2" s="1" t="s">
        <v>105</v>
      </c>
      <c r="F2" s="1" t="s">
        <v>102</v>
      </c>
      <c r="G2" s="1" t="s">
        <v>106</v>
      </c>
      <c r="H2" s="1" t="s">
        <v>107</v>
      </c>
      <c r="I2" s="1" t="s">
        <v>108</v>
      </c>
      <c r="J2" s="1" t="s">
        <v>30</v>
      </c>
      <c r="K2" s="1" t="s">
        <v>109</v>
      </c>
      <c r="L2" s="1" t="s">
        <v>109</v>
      </c>
      <c r="M2" s="1" t="s">
        <v>110</v>
      </c>
      <c r="N2" s="1" t="s">
        <v>110</v>
      </c>
      <c r="O2" s="1" t="s">
        <v>111</v>
      </c>
      <c r="P2" s="1" t="s">
        <v>112</v>
      </c>
      <c r="Q2" s="1" t="s">
        <v>113</v>
      </c>
      <c r="R2" s="1" t="s">
        <v>114</v>
      </c>
      <c r="S2" s="1" t="s">
        <v>115</v>
      </c>
      <c r="T2" s="1" t="s">
        <v>116</v>
      </c>
      <c r="U2" s="1" t="s">
        <v>117</v>
      </c>
      <c r="V2" s="1" t="s">
        <v>118</v>
      </c>
    </row>
    <row r="3" s="1" customFormat="1" spans="1:22">
      <c r="A3" s="3">
        <v>21850129505</v>
      </c>
      <c r="B3" s="1" t="s">
        <v>102</v>
      </c>
      <c r="C3" s="1" t="s">
        <v>119</v>
      </c>
      <c r="D3" s="1" t="s">
        <v>120</v>
      </c>
      <c r="E3" s="1" t="s">
        <v>121</v>
      </c>
      <c r="F3" s="1" t="s">
        <v>102</v>
      </c>
      <c r="G3" s="1" t="s">
        <v>106</v>
      </c>
      <c r="H3" s="1" t="s">
        <v>107</v>
      </c>
      <c r="I3" s="1" t="s">
        <v>122</v>
      </c>
      <c r="J3" s="1" t="s">
        <v>30</v>
      </c>
      <c r="K3" s="1" t="s">
        <v>123</v>
      </c>
      <c r="L3" s="1" t="s">
        <v>123</v>
      </c>
      <c r="M3" s="1" t="s">
        <v>110</v>
      </c>
      <c r="N3" s="1" t="s">
        <v>110</v>
      </c>
      <c r="O3" s="1" t="s">
        <v>111</v>
      </c>
      <c r="P3" s="1" t="s">
        <v>112</v>
      </c>
      <c r="Q3" s="1" t="s">
        <v>113</v>
      </c>
      <c r="R3" s="1" t="s">
        <v>124</v>
      </c>
      <c r="S3" s="1" t="s">
        <v>115</v>
      </c>
      <c r="T3" s="1" t="s">
        <v>116</v>
      </c>
      <c r="U3" s="1" t="s">
        <v>125</v>
      </c>
      <c r="V3" s="1" t="s">
        <v>126</v>
      </c>
    </row>
    <row r="4" s="1" customFormat="1" spans="1:22">
      <c r="A4" s="3">
        <v>21848104249</v>
      </c>
      <c r="B4" s="1" t="s">
        <v>127</v>
      </c>
      <c r="C4" s="1" t="s">
        <v>128</v>
      </c>
      <c r="D4" s="1" t="s">
        <v>129</v>
      </c>
      <c r="E4" s="1" t="s">
        <v>130</v>
      </c>
      <c r="F4" s="1" t="s">
        <v>102</v>
      </c>
      <c r="G4" s="1" t="s">
        <v>106</v>
      </c>
      <c r="H4" s="1" t="s">
        <v>107</v>
      </c>
      <c r="I4" s="1" t="s">
        <v>131</v>
      </c>
      <c r="J4" s="1" t="s">
        <v>30</v>
      </c>
      <c r="K4" s="1" t="s">
        <v>132</v>
      </c>
      <c r="L4" s="1" t="s">
        <v>132</v>
      </c>
      <c r="M4" s="1" t="s">
        <v>110</v>
      </c>
      <c r="N4" s="1" t="s">
        <v>110</v>
      </c>
      <c r="O4" s="1" t="s">
        <v>111</v>
      </c>
      <c r="P4" s="1" t="s">
        <v>112</v>
      </c>
      <c r="Q4" s="1" t="s">
        <v>113</v>
      </c>
      <c r="R4" s="1" t="s">
        <v>133</v>
      </c>
      <c r="S4" s="1" t="s">
        <v>115</v>
      </c>
      <c r="T4" s="1" t="s">
        <v>116</v>
      </c>
      <c r="U4" s="1" t="s">
        <v>125</v>
      </c>
      <c r="V4" s="1" t="s">
        <v>118</v>
      </c>
    </row>
    <row r="5" s="1" customFormat="1" spans="1:22">
      <c r="A5" s="3">
        <v>21845992209</v>
      </c>
      <c r="B5" s="1" t="s">
        <v>134</v>
      </c>
      <c r="C5" s="1" t="s">
        <v>135</v>
      </c>
      <c r="D5" s="1" t="s">
        <v>136</v>
      </c>
      <c r="E5" s="1" t="s">
        <v>137</v>
      </c>
      <c r="F5" s="1" t="s">
        <v>138</v>
      </c>
      <c r="G5" s="1" t="s">
        <v>106</v>
      </c>
      <c r="H5" s="1" t="s">
        <v>107</v>
      </c>
      <c r="I5" s="1" t="s">
        <v>139</v>
      </c>
      <c r="J5" s="1" t="s">
        <v>30</v>
      </c>
      <c r="K5" s="1" t="s">
        <v>140</v>
      </c>
      <c r="L5" s="1" t="s">
        <v>140</v>
      </c>
      <c r="M5" s="1" t="s">
        <v>110</v>
      </c>
      <c r="N5" s="1" t="s">
        <v>110</v>
      </c>
      <c r="O5" s="1" t="s">
        <v>111</v>
      </c>
      <c r="P5" s="1" t="s">
        <v>112</v>
      </c>
      <c r="Q5" s="1" t="s">
        <v>113</v>
      </c>
      <c r="R5" s="1" t="s">
        <v>141</v>
      </c>
      <c r="S5" s="1" t="s">
        <v>115</v>
      </c>
      <c r="T5" s="1" t="s">
        <v>116</v>
      </c>
      <c r="U5" s="1" t="s">
        <v>117</v>
      </c>
      <c r="V5" s="1" t="s">
        <v>126</v>
      </c>
    </row>
    <row r="6" s="1" customFormat="1" spans="1:22">
      <c r="A6" s="3">
        <v>21845638215</v>
      </c>
      <c r="B6" s="1" t="s">
        <v>134</v>
      </c>
      <c r="C6" s="1" t="s">
        <v>142</v>
      </c>
      <c r="D6" s="1" t="s">
        <v>143</v>
      </c>
      <c r="E6" s="1" t="s">
        <v>144</v>
      </c>
      <c r="F6" s="1" t="s">
        <v>138</v>
      </c>
      <c r="G6" s="1" t="s">
        <v>106</v>
      </c>
      <c r="H6" s="1" t="s">
        <v>107</v>
      </c>
      <c r="I6" s="1" t="s">
        <v>145</v>
      </c>
      <c r="J6" s="1" t="s">
        <v>30</v>
      </c>
      <c r="K6" s="1" t="s">
        <v>146</v>
      </c>
      <c r="L6" s="1" t="s">
        <v>146</v>
      </c>
      <c r="M6" s="1" t="s">
        <v>110</v>
      </c>
      <c r="N6" s="1" t="s">
        <v>110</v>
      </c>
      <c r="O6" s="1" t="s">
        <v>111</v>
      </c>
      <c r="P6" s="1" t="s">
        <v>112</v>
      </c>
      <c r="Q6" s="1" t="s">
        <v>113</v>
      </c>
      <c r="R6" s="1" t="s">
        <v>147</v>
      </c>
      <c r="S6" s="1" t="s">
        <v>115</v>
      </c>
      <c r="T6" s="1" t="s">
        <v>116</v>
      </c>
      <c r="U6" s="1" t="s">
        <v>117</v>
      </c>
      <c r="V6" s="1" t="s">
        <v>126</v>
      </c>
    </row>
    <row r="7" s="1" customFormat="1" spans="1:22">
      <c r="A7" s="3">
        <v>21844515547</v>
      </c>
      <c r="B7" s="1" t="s">
        <v>148</v>
      </c>
      <c r="C7" s="1" t="s">
        <v>149</v>
      </c>
      <c r="D7" s="1" t="s">
        <v>150</v>
      </c>
      <c r="E7" s="1" t="s">
        <v>151</v>
      </c>
      <c r="F7" s="1" t="s">
        <v>102</v>
      </c>
      <c r="G7" s="1" t="s">
        <v>106</v>
      </c>
      <c r="H7" s="1" t="s">
        <v>107</v>
      </c>
      <c r="I7" s="1" t="s">
        <v>152</v>
      </c>
      <c r="J7" s="1" t="s">
        <v>30</v>
      </c>
      <c r="K7" s="1" t="s">
        <v>153</v>
      </c>
      <c r="L7" s="1" t="s">
        <v>153</v>
      </c>
      <c r="M7" s="1" t="s">
        <v>110</v>
      </c>
      <c r="N7" s="1" t="s">
        <v>110</v>
      </c>
      <c r="O7" s="1" t="s">
        <v>111</v>
      </c>
      <c r="P7" s="1" t="s">
        <v>112</v>
      </c>
      <c r="Q7" s="1" t="s">
        <v>113</v>
      </c>
      <c r="R7" s="1" t="s">
        <v>154</v>
      </c>
      <c r="S7" s="1" t="s">
        <v>115</v>
      </c>
      <c r="T7" s="1" t="s">
        <v>116</v>
      </c>
      <c r="U7" s="1" t="s">
        <v>117</v>
      </c>
      <c r="V7" s="1" t="s">
        <v>155</v>
      </c>
    </row>
    <row r="8" s="1" customFormat="1" spans="1:22">
      <c r="A8" s="3">
        <v>21841182246</v>
      </c>
      <c r="B8" s="1" t="s">
        <v>156</v>
      </c>
      <c r="C8" s="1" t="s">
        <v>157</v>
      </c>
      <c r="D8" s="1" t="s">
        <v>158</v>
      </c>
      <c r="E8" s="1" t="s">
        <v>159</v>
      </c>
      <c r="F8" s="1" t="s">
        <v>102</v>
      </c>
      <c r="G8" s="1" t="s">
        <v>106</v>
      </c>
      <c r="H8" s="1" t="s">
        <v>107</v>
      </c>
      <c r="I8" s="1" t="s">
        <v>160</v>
      </c>
      <c r="J8" s="1" t="s">
        <v>30</v>
      </c>
      <c r="K8" s="1" t="s">
        <v>161</v>
      </c>
      <c r="L8" s="1" t="s">
        <v>161</v>
      </c>
      <c r="M8" s="1" t="s">
        <v>110</v>
      </c>
      <c r="N8" s="1" t="s">
        <v>110</v>
      </c>
      <c r="O8" s="1" t="s">
        <v>111</v>
      </c>
      <c r="P8" s="1" t="s">
        <v>112</v>
      </c>
      <c r="Q8" s="1" t="s">
        <v>113</v>
      </c>
      <c r="R8" s="1" t="s">
        <v>162</v>
      </c>
      <c r="S8" s="1" t="s">
        <v>115</v>
      </c>
      <c r="T8" s="1" t="s">
        <v>116</v>
      </c>
      <c r="U8" s="1" t="s">
        <v>125</v>
      </c>
      <c r="V8" s="1" t="s">
        <v>163</v>
      </c>
    </row>
    <row r="9" s="1" customFormat="1" spans="1:22">
      <c r="A9" s="3">
        <v>17745923080</v>
      </c>
      <c r="B9" s="1" t="s">
        <v>164</v>
      </c>
      <c r="C9" s="1" t="s">
        <v>165</v>
      </c>
      <c r="D9" s="1" t="s">
        <v>166</v>
      </c>
      <c r="E9" s="1" t="s">
        <v>167</v>
      </c>
      <c r="F9" s="1" t="s">
        <v>102</v>
      </c>
      <c r="G9" s="1" t="s">
        <v>106</v>
      </c>
      <c r="H9" s="1" t="s">
        <v>107</v>
      </c>
      <c r="I9" s="1" t="s">
        <v>168</v>
      </c>
      <c r="J9" s="1" t="s">
        <v>30</v>
      </c>
      <c r="K9" s="1" t="s">
        <v>169</v>
      </c>
      <c r="L9" s="1" t="s">
        <v>169</v>
      </c>
      <c r="M9" s="1" t="s">
        <v>110</v>
      </c>
      <c r="N9" s="1" t="s">
        <v>110</v>
      </c>
      <c r="O9" s="1" t="s">
        <v>111</v>
      </c>
      <c r="P9" s="1" t="s">
        <v>112</v>
      </c>
      <c r="Q9" s="1" t="s">
        <v>113</v>
      </c>
      <c r="R9" s="1" t="s">
        <v>170</v>
      </c>
      <c r="S9" s="1" t="s">
        <v>115</v>
      </c>
      <c r="T9" s="1" t="s">
        <v>116</v>
      </c>
      <c r="U9" s="1" t="s">
        <v>125</v>
      </c>
      <c r="V9" s="1" t="s">
        <v>118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2022-12-06T02:16:13Z</dcterms:created>
  <dcterms:modified xsi:type="dcterms:W3CDTF">2022-12-06T02:30:25Z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CD85DECCB8E746638DEEB0BD72C19AC4</vt:lpwstr>
  </property>
  <property fmtid="{D5CDD505-2E9C-101B-9397-08002B2CF9AE}" pid="3" name="KSOProductBuildVer">
    <vt:lpwstr>2052-11.1.0.12763</vt:lpwstr>
  </property>
</Properties>
</file>