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<sst xmlns="http://schemas.openxmlformats.org/spreadsheetml/2006/main" count="145" uniqueCount="95">
  <si>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</si>
  <si>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</si>
  <si>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</si>
  <si>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</si>
  <si>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</si>
  <si>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</si>
  <si>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</si>
  <si>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</si>
  <si>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</si>
  <si>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</si>
  <si>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</si>
  <si>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</si>
  <si>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</si>
  <si>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</si>
  <si>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</si>
  <si>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</si>
  <si>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</si>
  <si>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</si>
  <si>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</si>
  <si>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</si>
  <si>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</si>
  <si>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</si>
  <si>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</si>
  <si>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</si>
  <si>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</si>
  <si>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21775253109	</t>
  </si>
  <si>
    <t>Ctrip</t>
  </si>
  <si>
    <t>正常</t>
  </si>
  <si>
    <t>[嘉义市]嘉义耐斯王子大饭店(Nice Prince Hotel)(80942367)</t>
  </si>
  <si>
    <t>豪华客房&lt;至多8间&gt;&lt;2人入住&gt;&lt;早餐&gt;</t>
  </si>
  <si>
    <t>CNY</t>
  </si>
  <si>
    <t>THOUR/TIANFONG</t>
  </si>
  <si>
    <t>CA13744221207CNY</t>
  </si>
  <si>
    <t>未提现</t>
  </si>
  <si>
    <t>携程开票</t>
  </si>
  <si>
    <t xml:space="preserve">2790778	</t>
  </si>
  <si>
    <t xml:space="preserve">	</t>
  </si>
  <si>
    <t xml:space="preserve">999221828632326	</t>
  </si>
  <si>
    <t>[东方]格林豪泰智选酒店(东方大道高铁站店)(92483401)</t>
  </si>
  <si>
    <t>高级大床房&lt;至多8间&gt;&lt;2人入住&gt;</t>
  </si>
  <si>
    <t>卢传怀</t>
  </si>
  <si>
    <t xml:space="preserve">2814235	</t>
  </si>
  <si>
    <t xml:space="preserve">(GRT)80900468;	</t>
  </si>
  <si>
    <t xml:space="preserve">999221828823645	</t>
  </si>
  <si>
    <t>[南京]南京弘阳酒店(93874256)</t>
  </si>
  <si>
    <t>商务套房&lt;至多8间&gt;&lt;2人入住&gt;</t>
  </si>
  <si>
    <t>张雅琦</t>
  </si>
  <si>
    <t xml:space="preserve">2814417	</t>
  </si>
  <si>
    <t>退单</t>
  </si>
  <si>
    <t>，</t>
  </si>
  <si>
    <t>1861 CNY</t>
  </si>
  <si>
    <t>A221207094809481</t>
  </si>
  <si>
    <t>总计：1861元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</si>
  <si>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</si>
  <si>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</si>
  <si>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</si>
  <si>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</si>
  <si>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</si>
  <si>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</si>
  <si>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</si>
  <si>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</si>
  <si>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</si>
  <si>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</si>
  <si>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</si>
  <si>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</si>
  <si>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</si>
  <si>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</si>
  <si>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</si>
  <si>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</si>
  <si>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</si>
  <si>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</si>
  <si>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</si>
  <si>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2022-11-21</t>
  </si>
  <si>
    <t>2814235</t>
  </si>
  <si>
    <t>格林豪泰智选酒店(东方大道高铁站店)</t>
  </si>
  <si>
    <t>2022-11-22</t>
  </si>
  <si>
    <t>退房日月结</t>
  </si>
  <si>
    <t>122.00</t>
  </si>
  <si>
    <t>RMB</t>
  </si>
  <si>
    <t>0</t>
  </si>
  <si>
    <t>0.00</t>
  </si>
  <si>
    <t>携程汇登国内直连</t>
  </si>
  <si>
    <t>01.011264</t>
  </si>
  <si>
    <t>2022-11-21 20:08:16</t>
  </si>
  <si>
    <t>否</t>
  </si>
  <si>
    <t>广州汇登信息科技有限公司</t>
  </si>
  <si>
    <t>直连</t>
  </si>
  <si>
    <t>中国</t>
  </si>
  <si>
    <t>2022-11-11</t>
  </si>
  <si>
    <t>2790778</t>
  </si>
  <si>
    <t>嘉义耐斯王子大饭店</t>
  </si>
  <si>
    <t>THOUR TIANFONG</t>
  </si>
  <si>
    <t>2022-11-20</t>
  </si>
  <si>
    <t>1739.00</t>
  </si>
  <si>
    <t>2022-11-11 14:44:00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</si>
</sst>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44885</v>
      </c>
      <c r="G2" s="6">
        <v>44887</v>
      </c>
      <c r="H2" s="4">
        <v>1</v>
      </c>
      <c r="I2" s="4">
        <v>2</v>
      </c>
      <c r="J2" s="4">
        <v>2</v>
      </c>
      <c r="K2" s="4" t="s">
        <v>30</v>
      </c>
      <c r="L2" s="4">
        <v>1739</v>
      </c>
      <c r="M2" s="4">
        <v>1739</v>
      </c>
      <c r="N2" s="4" t="s">
        <v>31</v>
      </c>
      <c r="O2" s="4" t="s">
        <v>32</v>
      </c>
      <c r="P2" s="4" t="s">
        <v>33</v>
      </c>
      <c r="Q2" s="4">
        <v>0</v>
      </c>
      <c r="R2" s="7">
        <v>44876</v>
      </c>
      <c r="S2" s="6">
        <v>44902</v>
      </c>
      <c r="T2" s="4" t="s">
        <v>34</v>
      </c>
      <c r="U2" s="4">
        <v>1739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44886</v>
      </c>
      <c r="G3" s="6">
        <v>44887</v>
      </c>
      <c r="H3" s="4">
        <v>1</v>
      </c>
      <c r="I3" s="4">
        <v>1</v>
      </c>
      <c r="J3" s="4">
        <v>1</v>
      </c>
      <c r="K3" s="4" t="s">
        <v>30</v>
      </c>
      <c r="L3" s="4">
        <v>122</v>
      </c>
      <c r="M3" s="4">
        <v>122</v>
      </c>
      <c r="N3" s="4" t="s">
        <v>40</v>
      </c>
      <c r="O3" s="4" t="s">
        <v>32</v>
      </c>
      <c r="P3" s="4" t="s">
        <v>33</v>
      </c>
      <c r="Q3" s="4">
        <v>0</v>
      </c>
      <c r="R3" s="7">
        <v>44886</v>
      </c>
      <c r="S3" s="6">
        <v>44902</v>
      </c>
      <c r="T3" s="4" t="s">
        <v>34</v>
      </c>
      <c r="U3" s="4">
        <v>122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44886</v>
      </c>
      <c r="G4" s="6">
        <v>44887</v>
      </c>
      <c r="H4" s="4">
        <v>1</v>
      </c>
      <c r="I4" s="4">
        <v>1</v>
      </c>
      <c r="J4" s="4">
        <v>1</v>
      </c>
      <c r="K4" s="4" t="s">
        <v>30</v>
      </c>
      <c r="L4" s="4">
        <v>671</v>
      </c>
      <c r="M4" s="4">
        <v>671</v>
      </c>
      <c r="N4" s="4" t="s">
        <v>46</v>
      </c>
      <c r="O4" s="4" t="s">
        <v>32</v>
      </c>
      <c r="P4" s="4" t="s">
        <v>33</v>
      </c>
      <c r="Q4" s="4">
        <v>0</v>
      </c>
      <c r="R4" s="7">
        <v>44886</v>
      </c>
      <c r="S4" s="6">
        <v>44902</v>
      </c>
      <c r="T4" s="4" t="s">
        <v>34</v>
      </c>
      <c r="U4" s="4">
        <v>671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44886</v>
      </c>
      <c r="G5" s="6">
        <v>44887</v>
      </c>
      <c r="H5" s="4">
        <v>1</v>
      </c>
      <c r="I5" s="4">
        <v>1</v>
      </c>
      <c r="J5" s="4">
        <v>1</v>
      </c>
      <c r="K5" s="4" t="s">
        <v>30</v>
      </c>
      <c r="L5" s="4">
        <v>-671</v>
      </c>
      <c r="M5" s="4">
        <v>-671</v>
      </c>
      <c r="N5" s="4" t="s">
        <v>46</v>
      </c>
      <c r="O5" s="4" t="s">
        <v>32</v>
      </c>
      <c r="P5" s="4" t="s">
        <v>33</v>
      </c>
      <c r="Q5" s="4">
        <v>0</v>
      </c>
      <c r="R5" s="7">
        <v>44886.9056828704</v>
      </c>
      <c r="S5" s="6">
        <v>44902</v>
      </c>
      <c r="T5" s="4" t="s">
        <v>34</v>
      </c>
      <c r="U5" s="4">
        <v>-671</v>
      </c>
      <c r="V5" s="4">
        <v>0</v>
      </c>
      <c r="W5" s="4">
        <v>0</v>
      </c>
      <c r="X5" s="4" t="s">
        <v>47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21775253109</v>
      </c>
      <c r="B2" s="6">
        <v>44885</v>
      </c>
      <c r="C2" s="6">
        <v>44887</v>
      </c>
      <c r="D2" s="4">
        <v>1739</v>
      </c>
      <c r="E2" s="4" t="str">
        <f>VLOOKUP(A2,HOP!A:L,12,0)</f>
        <v>1739.00</v>
      </c>
      <c r="F2" s="4" t="str">
        <f>VLOOKUP(A2,HOP!A:C,3,0)</f>
        <v>2790778</v>
      </c>
      <c r="G2" s="4">
        <f>D2-E2</f>
        <v>0</v>
      </c>
      <c r="H2" s="4" t="str">
        <f>$H$1&amp;F2</f>
        <v>，2790778</v>
      </c>
      <c r="I2" s="4" t="str">
        <f>VLOOKUP(A2,HOP!A:U,21,0)</f>
        <v>直连</v>
      </c>
    </row>
    <row r="3" s="4" customFormat="1" spans="1:9">
      <c r="A3" s="5">
        <v>999221828632326</v>
      </c>
      <c r="B3" s="6">
        <v>44886</v>
      </c>
      <c r="C3" s="6">
        <v>44887</v>
      </c>
      <c r="D3" s="4">
        <v>122</v>
      </c>
      <c r="E3" s="4" t="str">
        <f>VLOOKUP(A3,HOP!A:L,12,0)</f>
        <v>122.00</v>
      </c>
      <c r="F3" s="4" t="str">
        <f>VLOOKUP(A3,HOP!A:C,3,0)</f>
        <v>2814235</v>
      </c>
      <c r="G3" s="4">
        <f>D3-E3</f>
        <v>0</v>
      </c>
      <c r="H3" s="4" t="str">
        <f>$H$1&amp;F3</f>
        <v>，2814235</v>
      </c>
      <c r="I3" s="4" t="str">
        <f>VLOOKUP(A3,HOP!A:U,21,0)</f>
        <v>直连</v>
      </c>
    </row>
    <row r="4" s="4" customFormat="1" hidden="1" spans="1:9">
      <c r="A4" s="5">
        <v>999221828823645</v>
      </c>
      <c r="B4" s="6">
        <v>44886</v>
      </c>
      <c r="C4" s="6">
        <v>44887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4">
        <f>SUM(D2:D5)</f>
        <v>1861</v>
      </c>
    </row>
    <row r="7" spans="4:4">
      <c r="D7" s="4" t="s">
        <v>50</v>
      </c>
    </row>
    <row r="10" spans="1:1">
      <c r="A10" s="4" t="s">
        <v>51</v>
      </c>
    </row>
    <row r="11" spans="1:1">
      <c r="A11" s="4" t="s">
        <v>52</v>
      </c>
    </row>
  </sheetData>
  <autoFilter ref="A1:XFD7">
    <filterColumn colId="3">
      <filters blank="1">
        <filter val="1861"/>
        <filter val="122"/>
        <filter val="1739"/>
        <filter val="1861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$A1:$XFD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999221828632326</v>
      </c>
      <c r="B2" s="1" t="s">
        <v>72</v>
      </c>
      <c r="C2" s="1" t="s">
        <v>73</v>
      </c>
      <c r="D2" s="1" t="s">
        <v>74</v>
      </c>
      <c r="E2" s="1" t="s">
        <v>40</v>
      </c>
      <c r="F2" s="1" t="s">
        <v>72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21775253109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75</v>
      </c>
      <c r="H3" s="1" t="s">
        <v>76</v>
      </c>
      <c r="I3" s="1" t="s">
        <v>93</v>
      </c>
      <c r="J3" s="1" t="s">
        <v>78</v>
      </c>
      <c r="K3" s="1" t="s">
        <v>93</v>
      </c>
      <c r="L3" s="1" t="s">
        <v>93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94</v>
      </c>
      <c r="S3" s="1" t="s">
        <v>84</v>
      </c>
      <c r="T3" s="1" t="s">
        <v>85</v>
      </c>
      <c r="U3" s="1" t="s">
        <v>86</v>
      </c>
      <c r="V3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2022-12-07T01:33:53Z</dcterms:created>
  <dcterms:modified xsi:type="dcterms:W3CDTF">2022-12-07T01:46:12Z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09C4DF8115A04B6FB5E1721D55B81187</vt:lpwstr>
  </property>
  <property fmtid="{D5CDD505-2E9C-101B-9397-08002B2CF9AE}" pid="3" name="KSOProductBuildVer">
    <vt:lpwstr>2052-11.1.0.12763</vt:lpwstr>
  </property>
</Properties>
</file>