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<sst xmlns="http://schemas.openxmlformats.org/spreadsheetml/2006/main" count="740" uniqueCount="310">
  <si>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</si>
  <si>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</si>
  <si>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</si>
  <si>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</si>
  <si>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</si>
  <si>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</si>
  <si>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</si>
  <si>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</si>
  <si>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</si>
  <si>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</si>
  <si>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</si>
  <si>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</si>
  <si>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</si>
  <si>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</si>
  <si>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</si>
  <si>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</si>
  <si>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</si>
  <si>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</si>
  <si>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</si>
  <si>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</si>
  <si>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</si>
  <si>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</si>
  <si>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</si>
  <si>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</si>
  <si>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</si>
  <si>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18845037491	</t>
  </si>
  <si>
    <t>Ctrip</t>
  </si>
  <si>
    <t>正常</t>
  </si>
  <si>
    <t>[费城]洛伊斯费城酒店(Loews Philadelphia Hotel)(37201022)</t>
  </si>
  <si>
    <t>豪华客房, 1 张特大床&lt;不退款&gt;&lt;2人入住&gt;</t>
  </si>
  <si>
    <t>USD</t>
  </si>
  <si>
    <t>Lo/Jack</t>
  </si>
  <si>
    <t>CA5326221207USD</t>
  </si>
  <si>
    <t>未提现</t>
  </si>
  <si>
    <t>携程开票</t>
  </si>
  <si>
    <t xml:space="preserve">	</t>
  </si>
  <si>
    <t xml:space="preserve">21041009844	</t>
  </si>
  <si>
    <t>[斯德哥尔摩]斯堪迪克中央大酒店(Scandic Grand Central)(39038437)</t>
  </si>
  <si>
    <t>大床房&lt;2人入住&gt;&lt;不退款&gt;</t>
  </si>
  <si>
    <t>Norrman/Mats Henry</t>
  </si>
  <si>
    <t xml:space="preserve">2696856	</t>
  </si>
  <si>
    <t xml:space="preserve">482419965	</t>
  </si>
  <si>
    <t xml:space="preserve">21567688600	</t>
  </si>
  <si>
    <t>[东京]小田急世纪南悦酒店(Odakyu Hotel Century Southern Tower)(37208523)</t>
  </si>
  <si>
    <t>南塔房&lt;2人入住&gt;&lt;不适用日本客人&gt;&lt;不退款&gt;</t>
  </si>
  <si>
    <t>LAI/ANDREW</t>
  </si>
  <si>
    <t xml:space="preserve">2757280	</t>
  </si>
  <si>
    <t xml:space="preserve">100714047	</t>
  </si>
  <si>
    <t xml:space="preserve">21788077340	</t>
  </si>
  <si>
    <t>[马六甲]马六甲大华酒店(The Majestic Malacca)(37230775)</t>
  </si>
  <si>
    <t>豪华房&lt;2人入住&gt;&lt;不退款&gt;</t>
  </si>
  <si>
    <t>Phua/Jiunn Liang,Phua/Jiunn Liang</t>
  </si>
  <si>
    <t xml:space="preserve">2795181	</t>
  </si>
  <si>
    <t xml:space="preserve">166017467	</t>
  </si>
  <si>
    <t xml:space="preserve">21830384124	</t>
  </si>
  <si>
    <t>[曼谷]阿瓦尼阿特里姆曼谷酒店(SHA认证)(Avani Atrium Bangkok Hotel (SHA Certified))(37203036)</t>
  </si>
  <si>
    <t>阿瓦尼豪华房&lt;2人入住&gt;&lt;不退款&gt;</t>
  </si>
  <si>
    <t>SHAIKH/SALMAN SANAULLAH,SHAIKH/SALMAN SANAULLAH</t>
  </si>
  <si>
    <t xml:space="preserve">2816508	</t>
  </si>
  <si>
    <t xml:space="preserve">53500438	</t>
  </si>
  <si>
    <t xml:space="preserve">21844832319	</t>
  </si>
  <si>
    <t>[首尔]三井酒店(Hotel Samjung)(37236514)</t>
  </si>
  <si>
    <t>标准双床房&lt;2人入住&gt;&lt;不退款&gt;</t>
  </si>
  <si>
    <t>Chun Hei Ethan/Chan,Chun Hei Ethan/Chan</t>
  </si>
  <si>
    <t xml:space="preserve">2830082	</t>
  </si>
  <si>
    <t xml:space="preserve">22028521	</t>
  </si>
  <si>
    <t xml:space="preserve">21846620804	</t>
  </si>
  <si>
    <t>[新山]康帕斯酒店集团新山柑橘酒店(Citrus Hotel Johor Bahru by Compass Hospitality)(37209952)</t>
  </si>
  <si>
    <t>标准房&lt;2人入住&gt;&lt;不退款&gt;&lt;早餐&gt;</t>
  </si>
  <si>
    <t>Hoon Chua/Seok,Hoon Chua/Seok,Hoon Chua/Seok,Hoon Chua/Seok</t>
  </si>
  <si>
    <t xml:space="preserve">2833215	</t>
  </si>
  <si>
    <t xml:space="preserve"> 165874	</t>
  </si>
  <si>
    <t xml:space="preserve">21846690442	</t>
  </si>
  <si>
    <t>HUANG/YONGQIN</t>
  </si>
  <si>
    <t xml:space="preserve">2833373	</t>
  </si>
  <si>
    <t xml:space="preserve">53505376	</t>
  </si>
  <si>
    <t xml:space="preserve">21846436681	</t>
  </si>
  <si>
    <t>[曼谷]曼谷华昌传统酒店(Hua Chang Heritage Hotel Bangkok)(37197886)</t>
  </si>
  <si>
    <t>KHWANTHONGHAO /WITHANYA ,KHWANTHONGHAO /THIDAWAN</t>
  </si>
  <si>
    <t xml:space="preserve">2832959	</t>
  </si>
  <si>
    <t xml:space="preserve">148951	</t>
  </si>
  <si>
    <t xml:space="preserve">21846670885	</t>
  </si>
  <si>
    <t>BOTMATH/KANCHIT</t>
  </si>
  <si>
    <t xml:space="preserve">2833332	</t>
  </si>
  <si>
    <t xml:space="preserve">148950	</t>
  </si>
  <si>
    <t xml:space="preserve">21848582150	</t>
  </si>
  <si>
    <t>[吉隆坡]吉隆坡宴宾雅酒店(Impiana KLCC Hotel)(37200629)</t>
  </si>
  <si>
    <t>豪华特大床房&lt;2人入住&gt;&lt;不退款&gt;</t>
  </si>
  <si>
    <t>ong/ong soon kiat</t>
  </si>
  <si>
    <t xml:space="preserve">2836996	</t>
  </si>
  <si>
    <t xml:space="preserve">21849372382	</t>
  </si>
  <si>
    <t>[梳邦再也]双威金字塔酒店(Sunway Pyramid Hotel)(38635777)</t>
  </si>
  <si>
    <t>豪华特大床房&lt;2人入住&gt;&lt;不退款&gt;&lt;早餐&gt;</t>
  </si>
  <si>
    <t>CHAI/KOK HONG</t>
  </si>
  <si>
    <t xml:space="preserve">2838387	</t>
  </si>
  <si>
    <t xml:space="preserve">234294223	</t>
  </si>
  <si>
    <t xml:space="preserve">21849496361	</t>
  </si>
  <si>
    <t>Yeow Keat/Wan</t>
  </si>
  <si>
    <t xml:space="preserve">2838614	</t>
  </si>
  <si>
    <t xml:space="preserve">165852	</t>
  </si>
  <si>
    <t xml:space="preserve">999221849600352	</t>
  </si>
  <si>
    <t>[胡志明市]胡志明市百艺酒店(Bay Hotel Ho Chi Minh)(37244968)</t>
  </si>
  <si>
    <t>豪华大床房&lt;2人入住&gt;&lt;不退款&gt;</t>
  </si>
  <si>
    <t>Kok Chung/Ong,Kok Chung/Ong</t>
  </si>
  <si>
    <t xml:space="preserve">2838816	</t>
  </si>
  <si>
    <t xml:space="preserve">10004208	</t>
  </si>
  <si>
    <t xml:space="preserve">21849795158	</t>
  </si>
  <si>
    <t>[吉隆坡]吉隆坡 EQ 酒店(EQ Kuala Lumpur)(70698555)</t>
  </si>
  <si>
    <t>豪华双床房&lt;2人入住&gt;&lt;不退款&gt;&lt;早餐&gt;</t>
  </si>
  <si>
    <t>Abakumova/Anna</t>
  </si>
  <si>
    <t xml:space="preserve">2839222	</t>
  </si>
  <si>
    <t xml:space="preserve">82112011-1	</t>
  </si>
  <si>
    <t xml:space="preserve">21850471594	</t>
  </si>
  <si>
    <t>[曼谷]曼谷拉差达瑞士酒店 (SHA Extra Plus)(Swissotel Bangkok Ratchada (SHA Extra Plus))(37217315)</t>
  </si>
  <si>
    <t>瑞士优选房&lt;2人入住&gt;&lt;不退款&gt;</t>
  </si>
  <si>
    <t>LIU/CHENYANG,HUANG/HONGMING</t>
  </si>
  <si>
    <t xml:space="preserve">2840633	</t>
  </si>
  <si>
    <t xml:space="preserve">2082632	</t>
  </si>
  <si>
    <t xml:space="preserve">21850931301	</t>
  </si>
  <si>
    <t>[吉隆坡]吉隆坡柏威年酒店 · 悦榕庄管理(Pavilion Hotel Kuala Lumpur Managed by Banyan Tree)(40759685)</t>
  </si>
  <si>
    <t>绿洲庭院双床房&lt;2人入住&gt;&lt;不退款&gt;&lt;早餐&gt;</t>
  </si>
  <si>
    <t>Mahony Sie/Andrew</t>
  </si>
  <si>
    <t xml:space="preserve">2841473	</t>
  </si>
  <si>
    <t xml:space="preserve">999221851255846	</t>
  </si>
  <si>
    <t>[希登梅多斯]The Welk by Vacation Club Rentals(40018981)</t>
  </si>
  <si>
    <t>1卧绿色套房别墅&lt;2人入住&gt;&lt;不退款&gt;</t>
  </si>
  <si>
    <t>Leavitt/Ben</t>
  </si>
  <si>
    <t xml:space="preserve">2842003	</t>
  </si>
  <si>
    <t xml:space="preserve">121206949	</t>
  </si>
  <si>
    <t>取消</t>
  </si>
  <si>
    <t xml:space="preserve">21851956692	</t>
  </si>
  <si>
    <t>豪华加大房&lt;2人入住&gt;&lt;不退款&gt;</t>
  </si>
  <si>
    <t>Shahira/Izian,Shahira/Izian</t>
  </si>
  <si>
    <t xml:space="preserve">2843435	</t>
  </si>
  <si>
    <t xml:space="preserve">21851992976	</t>
  </si>
  <si>
    <t>[普吉岛]美地概念酒店 (SHA Extra Plus)(Metadee Concept Hotel (SHA Extra Plus))(40721656)</t>
  </si>
  <si>
    <t>池景豪华房&lt;2人入住&gt;&lt;不退款&gt;</t>
  </si>
  <si>
    <t>Varloud/Hugo</t>
  </si>
  <si>
    <t xml:space="preserve">2843514	</t>
  </si>
  <si>
    <t xml:space="preserve">acknowledged	</t>
  </si>
  <si>
    <t xml:space="preserve">21852420123	</t>
  </si>
  <si>
    <t>标准房&lt;2人入住&gt;&lt;不退款&gt;</t>
  </si>
  <si>
    <t>Hong Ying/Lee,Hong Ying/Lee</t>
  </si>
  <si>
    <t xml:space="preserve">2844029	</t>
  </si>
  <si>
    <t>，</t>
  </si>
  <si>
    <t>A221207104127481</t>
  </si>
  <si>
    <t>A221207104230481</t>
  </si>
  <si>
    <t>USD / HKD 当前参考汇率: 7.78562</t>
  </si>
  <si>
    <t>总计： 4697 USD/
36569.06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</si>
  <si>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</si>
  <si>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</si>
  <si>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</si>
  <si>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</si>
  <si>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</si>
  <si>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</si>
  <si>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</si>
  <si>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</si>
  <si>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</si>
  <si>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</si>
  <si>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</si>
  <si>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</si>
  <si>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</si>
  <si>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</si>
  <si>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</si>
  <si>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</si>
  <si>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</si>
  <si>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</si>
  <si>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</si>
  <si>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2022-12-03</t>
  </si>
  <si>
    <t>2844029</t>
  </si>
  <si>
    <t>康帕斯酒店集团新山柑橘酒店</t>
  </si>
  <si>
    <t>Hong Ying Lee,Hong Ying Lee</t>
  </si>
  <si>
    <t>2022-12-04</t>
  </si>
  <si>
    <t>退房日周结</t>
  </si>
  <si>
    <t>403.14</t>
  </si>
  <si>
    <t>57.00</t>
  </si>
  <si>
    <t>0</t>
  </si>
  <si>
    <t>0.00</t>
  </si>
  <si>
    <t>携程盛景国际直连</t>
  </si>
  <si>
    <t>01.010677</t>
  </si>
  <si>
    <t>2022-12-03 21:29:12</t>
  </si>
  <si>
    <t>否</t>
  </si>
  <si>
    <t>汇智国际旅游发展有限公司</t>
  </si>
  <si>
    <t>直连</t>
  </si>
  <si>
    <t>马来西亚</t>
  </si>
  <si>
    <t>2843514</t>
  </si>
  <si>
    <t>美乐地别墅度假酒店(SHA Plus+)</t>
  </si>
  <si>
    <t>Varloud Hugo</t>
  </si>
  <si>
    <t>608.24</t>
  </si>
  <si>
    <t>86.00</t>
  </si>
  <si>
    <t>2022-12-03 16:42:14</t>
  </si>
  <si>
    <t>直采</t>
  </si>
  <si>
    <t>泰国</t>
  </si>
  <si>
    <t>2843435</t>
  </si>
  <si>
    <t>吉隆坡宴宾雅酒店</t>
  </si>
  <si>
    <t>Shahira Izian,Shahira Izian</t>
  </si>
  <si>
    <t>615.32</t>
  </si>
  <si>
    <t>87.00</t>
  </si>
  <si>
    <t>2022-12-03 16:15:52</t>
  </si>
  <si>
    <t>2842003</t>
  </si>
  <si>
    <t>The Welk by Vacation Club Rentals</t>
  </si>
  <si>
    <t>Leavitt Ben</t>
  </si>
  <si>
    <t>1223.56</t>
  </si>
  <si>
    <t>173.00</t>
  </si>
  <si>
    <t>2022-12-03 06:51:20</t>
  </si>
  <si>
    <t>美国</t>
  </si>
  <si>
    <t>2022-12-02</t>
  </si>
  <si>
    <t>2840633</t>
  </si>
  <si>
    <t>曼谷拉差达瑞士酒店 (SHA Extra Plus)</t>
  </si>
  <si>
    <t>LIU CHENYANG,HUANG HONGMING</t>
  </si>
  <si>
    <t>2687.21</t>
  </si>
  <si>
    <t>380.00</t>
  </si>
  <si>
    <t>2022-12-02 18:26:45</t>
  </si>
  <si>
    <t>2839222</t>
  </si>
  <si>
    <t>吉隆坡EQ酒店</t>
  </si>
  <si>
    <t>Abakumova Anna</t>
  </si>
  <si>
    <t>2277.06</t>
  </si>
  <si>
    <t>322.00</t>
  </si>
  <si>
    <t>2022-12-02 10:02:13</t>
  </si>
  <si>
    <t>2838816</t>
  </si>
  <si>
    <t>胡志明市百艺酒店</t>
  </si>
  <si>
    <t>Kok Chung Ong,Kok Chung Ong</t>
  </si>
  <si>
    <t>504.79</t>
  </si>
  <si>
    <t>71.00</t>
  </si>
  <si>
    <t>2022-12-02 09:56:22</t>
  </si>
  <si>
    <t>越南</t>
  </si>
  <si>
    <t>2022-12-01</t>
  </si>
  <si>
    <t>2838614</t>
  </si>
  <si>
    <t>Yeow Keat Wan</t>
  </si>
  <si>
    <t>710.97</t>
  </si>
  <si>
    <t>100.00</t>
  </si>
  <si>
    <t>2022-12-02 13:30:01</t>
  </si>
  <si>
    <t>2838387</t>
  </si>
  <si>
    <t>双威金字塔酒店</t>
  </si>
  <si>
    <t>CHAI KOK HONG</t>
  </si>
  <si>
    <t>1237.09</t>
  </si>
  <si>
    <t>174.00</t>
  </si>
  <si>
    <t>2022-12-03 08:09:59</t>
  </si>
  <si>
    <t>2836996</t>
  </si>
  <si>
    <t>ong ong soon kiat</t>
  </si>
  <si>
    <t>575.89</t>
  </si>
  <si>
    <t>81.00</t>
  </si>
  <si>
    <t>2022-12-01 12:29:25</t>
  </si>
  <si>
    <t>2022-11-29</t>
  </si>
  <si>
    <t>2833373</t>
  </si>
  <si>
    <t>曼谷阿瓦尼中庭酒店</t>
  </si>
  <si>
    <t>HUANG YONGQIN</t>
  </si>
  <si>
    <t>2022-11-30</t>
  </si>
  <si>
    <t>1358.28</t>
  </si>
  <si>
    <t>188.00</t>
  </si>
  <si>
    <t>2022-11-30 10:24:37</t>
  </si>
  <si>
    <t>2833332</t>
  </si>
  <si>
    <t>曼谷华昌传统酒店</t>
  </si>
  <si>
    <t>BOTMATH KANCHIT</t>
  </si>
  <si>
    <t>736.94</t>
  </si>
  <si>
    <t>102.00</t>
  </si>
  <si>
    <t>2022-11-30 10:22:39</t>
  </si>
  <si>
    <t>2833215</t>
  </si>
  <si>
    <t>Hoon Chua Seok,Hoon Chua Seok,Hoon Chua Seok,Hoon Chua Seok</t>
  </si>
  <si>
    <t>664.69</t>
  </si>
  <si>
    <t>92.00</t>
  </si>
  <si>
    <t>2022-12-02 13:24:24</t>
  </si>
  <si>
    <t>2832959</t>
  </si>
  <si>
    <t>KHWANTHONGHAO WITHANYA,KHWANTHONGHAO THIDAWAN</t>
  </si>
  <si>
    <t>1473.88</t>
  </si>
  <si>
    <t>204.00</t>
  </si>
  <si>
    <t>2022-11-30 10:22:16</t>
  </si>
  <si>
    <t>2022-11-28</t>
  </si>
  <si>
    <t>2830082</t>
  </si>
  <si>
    <t>首尔三井酒店</t>
  </si>
  <si>
    <t>Chun Hei Ethan Chan,Chun Hei Ethan Chan</t>
  </si>
  <si>
    <t>1465.29</t>
  </si>
  <si>
    <t>2022-11-28 17:35:47</t>
  </si>
  <si>
    <t>韩国</t>
  </si>
  <si>
    <t>2022-11-22</t>
  </si>
  <si>
    <t>2816508</t>
  </si>
  <si>
    <t>SHAIKH SALMAN SANAULLAH,SHAIKH SALMAN SANAULLAH</t>
  </si>
  <si>
    <t>1163.61</t>
  </si>
  <si>
    <t>162.00</t>
  </si>
  <si>
    <t>2022-11-22 20:50:39</t>
  </si>
  <si>
    <t>2022-11-13</t>
  </si>
  <si>
    <t>2795181</t>
  </si>
  <si>
    <t>马六甲大华酒店</t>
  </si>
  <si>
    <t>Phua Jiunn Liang,Phua Jiunn Liang</t>
  </si>
  <si>
    <t>1578.80</t>
  </si>
  <si>
    <t>222.00</t>
  </si>
  <si>
    <t>2022-11-14 16:26:49</t>
  </si>
  <si>
    <t>2022-10-24</t>
  </si>
  <si>
    <t>2757280</t>
  </si>
  <si>
    <t>小田急世纪南悦酒店</t>
  </si>
  <si>
    <t>LAI ANDREW</t>
  </si>
  <si>
    <t>8421.01</t>
  </si>
  <si>
    <t>1162.00</t>
  </si>
  <si>
    <t>2022-10-24 16:35:25</t>
  </si>
  <si>
    <t>日本</t>
  </si>
  <si>
    <t>2022-09-18</t>
  </si>
  <si>
    <t>2696856</t>
  </si>
  <si>
    <t>斯堪迪克中央大酒店</t>
  </si>
  <si>
    <t>Norrman Mats Henry</t>
  </si>
  <si>
    <t>923.52</t>
  </si>
  <si>
    <t>132.00</t>
  </si>
  <si>
    <t>2022-09-18 01:51:27</t>
  </si>
  <si>
    <t>瑞典</t>
  </si>
  <si>
    <t>2022-08-23</t>
  </si>
  <si>
    <t>2664259</t>
  </si>
  <si>
    <t>洛伊斯费城酒店</t>
  </si>
  <si>
    <t>Lo Jack</t>
  </si>
  <si>
    <t>4790.79</t>
  </si>
  <si>
    <t>698.00</t>
  </si>
  <si>
    <t>2022-08-23 10:07:17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</si>
</sst>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13</xdr:col>
      <xdr:colOff>200025</xdr:colOff>
      <xdr:row>63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97155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44896</v>
      </c>
      <c r="G2" s="6">
        <v>44899</v>
      </c>
      <c r="H2" s="4">
        <v>1</v>
      </c>
      <c r="I2" s="4">
        <v>3</v>
      </c>
      <c r="J2" s="4">
        <v>3</v>
      </c>
      <c r="K2" s="4" t="s">
        <v>30</v>
      </c>
      <c r="L2" s="4">
        <v>698</v>
      </c>
      <c r="M2" s="4">
        <v>698</v>
      </c>
      <c r="N2" s="4" t="s">
        <v>31</v>
      </c>
      <c r="O2" s="4" t="s">
        <v>32</v>
      </c>
      <c r="P2" s="4" t="s">
        <v>33</v>
      </c>
      <c r="Q2" s="4">
        <v>0</v>
      </c>
      <c r="R2" s="7">
        <v>44796</v>
      </c>
      <c r="S2" s="6">
        <v>44902</v>
      </c>
      <c r="T2" s="4" t="s">
        <v>34</v>
      </c>
      <c r="U2" s="4">
        <v>698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44898</v>
      </c>
      <c r="G3" s="6">
        <v>44899</v>
      </c>
      <c r="H3" s="4">
        <v>1</v>
      </c>
      <c r="I3" s="4">
        <v>1</v>
      </c>
      <c r="J3" s="4">
        <v>1</v>
      </c>
      <c r="K3" s="4" t="s">
        <v>30</v>
      </c>
      <c r="L3" s="4">
        <v>132</v>
      </c>
      <c r="M3" s="4">
        <v>132</v>
      </c>
      <c r="N3" s="4" t="s">
        <v>39</v>
      </c>
      <c r="O3" s="4" t="s">
        <v>32</v>
      </c>
      <c r="P3" s="4" t="s">
        <v>33</v>
      </c>
      <c r="Q3" s="4">
        <v>0</v>
      </c>
      <c r="R3" s="7">
        <v>44822</v>
      </c>
      <c r="S3" s="6">
        <v>44902</v>
      </c>
      <c r="T3" s="4" t="s">
        <v>34</v>
      </c>
      <c r="U3" s="4">
        <v>132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44896</v>
      </c>
      <c r="G4" s="6">
        <v>44899</v>
      </c>
      <c r="H4" s="4">
        <v>1</v>
      </c>
      <c r="I4" s="4">
        <v>3</v>
      </c>
      <c r="J4" s="4">
        <v>3</v>
      </c>
      <c r="K4" s="4" t="s">
        <v>30</v>
      </c>
      <c r="L4" s="4">
        <v>1162</v>
      </c>
      <c r="M4" s="4">
        <v>1162</v>
      </c>
      <c r="N4" s="4" t="s">
        <v>45</v>
      </c>
      <c r="O4" s="4" t="s">
        <v>32</v>
      </c>
      <c r="P4" s="4" t="s">
        <v>33</v>
      </c>
      <c r="Q4" s="4">
        <v>0</v>
      </c>
      <c r="R4" s="7">
        <v>44858</v>
      </c>
      <c r="S4" s="6">
        <v>44902</v>
      </c>
      <c r="T4" s="4" t="s">
        <v>34</v>
      </c>
      <c r="U4" s="4">
        <v>1162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44897</v>
      </c>
      <c r="G5" s="6">
        <v>44899</v>
      </c>
      <c r="H5" s="4">
        <v>1</v>
      </c>
      <c r="I5" s="4">
        <v>2</v>
      </c>
      <c r="J5" s="4">
        <v>2</v>
      </c>
      <c r="K5" s="4" t="s">
        <v>30</v>
      </c>
      <c r="L5" s="4">
        <v>222</v>
      </c>
      <c r="M5" s="4">
        <v>222</v>
      </c>
      <c r="N5" s="4" t="s">
        <v>51</v>
      </c>
      <c r="O5" s="4" t="s">
        <v>32</v>
      </c>
      <c r="P5" s="4" t="s">
        <v>33</v>
      </c>
      <c r="Q5" s="4">
        <v>0</v>
      </c>
      <c r="R5" s="7">
        <v>44878</v>
      </c>
      <c r="S5" s="6">
        <v>44902</v>
      </c>
      <c r="T5" s="4" t="s">
        <v>34</v>
      </c>
      <c r="U5" s="4">
        <v>222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44896</v>
      </c>
      <c r="G6" s="6">
        <v>44899</v>
      </c>
      <c r="H6" s="4">
        <v>1</v>
      </c>
      <c r="I6" s="4">
        <v>3</v>
      </c>
      <c r="J6" s="4">
        <v>3</v>
      </c>
      <c r="K6" s="4" t="s">
        <v>30</v>
      </c>
      <c r="L6" s="4">
        <v>162</v>
      </c>
      <c r="M6" s="4">
        <v>162</v>
      </c>
      <c r="N6" s="4" t="s">
        <v>57</v>
      </c>
      <c r="O6" s="4" t="s">
        <v>32</v>
      </c>
      <c r="P6" s="4" t="s">
        <v>33</v>
      </c>
      <c r="Q6" s="4">
        <v>0</v>
      </c>
      <c r="R6" s="7">
        <v>44887</v>
      </c>
      <c r="S6" s="6">
        <v>44902</v>
      </c>
      <c r="T6" s="4" t="s">
        <v>34</v>
      </c>
      <c r="U6" s="4">
        <v>162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44897</v>
      </c>
      <c r="G7" s="6">
        <v>44899</v>
      </c>
      <c r="H7" s="4">
        <v>1</v>
      </c>
      <c r="I7" s="4">
        <v>2</v>
      </c>
      <c r="J7" s="4">
        <v>2</v>
      </c>
      <c r="K7" s="4" t="s">
        <v>30</v>
      </c>
      <c r="L7" s="4">
        <v>204</v>
      </c>
      <c r="M7" s="4">
        <v>204</v>
      </c>
      <c r="N7" s="4" t="s">
        <v>63</v>
      </c>
      <c r="O7" s="4" t="s">
        <v>32</v>
      </c>
      <c r="P7" s="4" t="s">
        <v>33</v>
      </c>
      <c r="Q7" s="4">
        <v>0</v>
      </c>
      <c r="R7" s="7">
        <v>44893</v>
      </c>
      <c r="S7" s="6">
        <v>44902</v>
      </c>
      <c r="T7" s="4" t="s">
        <v>34</v>
      </c>
      <c r="U7" s="4">
        <v>204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6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44898</v>
      </c>
      <c r="G8" s="6">
        <v>44899</v>
      </c>
      <c r="H8" s="4">
        <v>2</v>
      </c>
      <c r="I8" s="4">
        <v>1</v>
      </c>
      <c r="J8" s="4">
        <v>2</v>
      </c>
      <c r="K8" s="4" t="s">
        <v>30</v>
      </c>
      <c r="L8" s="4">
        <v>92</v>
      </c>
      <c r="M8" s="4">
        <v>92</v>
      </c>
      <c r="N8" s="4" t="s">
        <v>69</v>
      </c>
      <c r="O8" s="4" t="s">
        <v>32</v>
      </c>
      <c r="P8" s="4" t="s">
        <v>33</v>
      </c>
      <c r="Q8" s="4">
        <v>0</v>
      </c>
      <c r="R8" s="7">
        <v>44894</v>
      </c>
      <c r="S8" s="6">
        <v>44902</v>
      </c>
      <c r="T8" s="4" t="s">
        <v>34</v>
      </c>
      <c r="U8" s="4">
        <v>92</v>
      </c>
      <c r="V8" s="4">
        <v>0</v>
      </c>
      <c r="W8" s="4">
        <v>0</v>
      </c>
      <c r="X8" s="4" t="s">
        <v>70</v>
      </c>
      <c r="Y8" s="4">
        <v>165873</v>
      </c>
      <c r="Z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44895</v>
      </c>
      <c r="G9" s="6">
        <v>44899</v>
      </c>
      <c r="H9" s="4">
        <v>1</v>
      </c>
      <c r="I9" s="4">
        <v>4</v>
      </c>
      <c r="J9" s="4">
        <v>4</v>
      </c>
      <c r="K9" s="4" t="s">
        <v>30</v>
      </c>
      <c r="L9" s="4">
        <v>188</v>
      </c>
      <c r="M9" s="4">
        <v>188</v>
      </c>
      <c r="N9" s="4" t="s">
        <v>73</v>
      </c>
      <c r="O9" s="4" t="s">
        <v>32</v>
      </c>
      <c r="P9" s="4" t="s">
        <v>33</v>
      </c>
      <c r="Q9" s="4">
        <v>0</v>
      </c>
      <c r="R9" s="7">
        <v>44894</v>
      </c>
      <c r="S9" s="6">
        <v>44902</v>
      </c>
      <c r="T9" s="4" t="s">
        <v>34</v>
      </c>
      <c r="U9" s="4">
        <v>188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50</v>
      </c>
      <c r="F10" s="6">
        <v>44898</v>
      </c>
      <c r="G10" s="6">
        <v>44899</v>
      </c>
      <c r="H10" s="4">
        <v>2</v>
      </c>
      <c r="I10" s="4">
        <v>1</v>
      </c>
      <c r="J10" s="4">
        <v>2</v>
      </c>
      <c r="K10" s="4" t="s">
        <v>30</v>
      </c>
      <c r="L10" s="4">
        <v>204</v>
      </c>
      <c r="M10" s="4">
        <v>204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44894</v>
      </c>
      <c r="S10" s="6">
        <v>44902</v>
      </c>
      <c r="T10" s="4" t="s">
        <v>34</v>
      </c>
      <c r="U10" s="4">
        <v>204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77</v>
      </c>
      <c r="E11" s="4" t="s">
        <v>50</v>
      </c>
      <c r="F11" s="6">
        <v>44898</v>
      </c>
      <c r="G11" s="6">
        <v>44899</v>
      </c>
      <c r="H11" s="4">
        <v>1</v>
      </c>
      <c r="I11" s="4">
        <v>1</v>
      </c>
      <c r="J11" s="4">
        <v>1</v>
      </c>
      <c r="K11" s="4" t="s">
        <v>30</v>
      </c>
      <c r="L11" s="4">
        <v>102</v>
      </c>
      <c r="M11" s="4">
        <v>102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44894</v>
      </c>
      <c r="S11" s="6">
        <v>44902</v>
      </c>
      <c r="T11" s="4" t="s">
        <v>34</v>
      </c>
      <c r="U11" s="4">
        <v>102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44898</v>
      </c>
      <c r="G12" s="6">
        <v>44899</v>
      </c>
      <c r="H12" s="4">
        <v>1</v>
      </c>
      <c r="I12" s="4">
        <v>1</v>
      </c>
      <c r="J12" s="4">
        <v>1</v>
      </c>
      <c r="K12" s="4" t="s">
        <v>30</v>
      </c>
      <c r="L12" s="4">
        <v>81</v>
      </c>
      <c r="M12" s="4">
        <v>81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44896</v>
      </c>
      <c r="S12" s="6">
        <v>44902</v>
      </c>
      <c r="T12" s="4" t="s">
        <v>34</v>
      </c>
      <c r="U12" s="4">
        <v>81</v>
      </c>
      <c r="V12" s="4">
        <v>0</v>
      </c>
      <c r="W12" s="4">
        <v>0</v>
      </c>
      <c r="X12" s="4" t="s">
        <v>89</v>
      </c>
      <c r="Y12" s="4" t="s">
        <v>35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44897</v>
      </c>
      <c r="G13" s="6">
        <v>44899</v>
      </c>
      <c r="H13" s="4">
        <v>1</v>
      </c>
      <c r="I13" s="4">
        <v>2</v>
      </c>
      <c r="J13" s="4">
        <v>2</v>
      </c>
      <c r="K13" s="4" t="s">
        <v>30</v>
      </c>
      <c r="L13" s="4">
        <v>174</v>
      </c>
      <c r="M13" s="4">
        <v>174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44896</v>
      </c>
      <c r="S13" s="6">
        <v>44902</v>
      </c>
      <c r="T13" s="4" t="s">
        <v>34</v>
      </c>
      <c r="U13" s="4">
        <v>174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67</v>
      </c>
      <c r="E14" s="4" t="s">
        <v>68</v>
      </c>
      <c r="F14" s="6">
        <v>44897</v>
      </c>
      <c r="G14" s="6">
        <v>44899</v>
      </c>
      <c r="H14" s="4">
        <v>1</v>
      </c>
      <c r="I14" s="4">
        <v>2</v>
      </c>
      <c r="J14" s="4">
        <v>2</v>
      </c>
      <c r="K14" s="4" t="s">
        <v>30</v>
      </c>
      <c r="L14" s="4">
        <v>100</v>
      </c>
      <c r="M14" s="4">
        <v>100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44896</v>
      </c>
      <c r="S14" s="6">
        <v>44902</v>
      </c>
      <c r="T14" s="4" t="s">
        <v>34</v>
      </c>
      <c r="U14" s="4">
        <v>100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44898</v>
      </c>
      <c r="G15" s="6">
        <v>44899</v>
      </c>
      <c r="H15" s="4">
        <v>1</v>
      </c>
      <c r="I15" s="4">
        <v>1</v>
      </c>
      <c r="J15" s="4">
        <v>1</v>
      </c>
      <c r="K15" s="4" t="s">
        <v>30</v>
      </c>
      <c r="L15" s="4">
        <v>71</v>
      </c>
      <c r="M15" s="4">
        <v>71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44897</v>
      </c>
      <c r="S15" s="6">
        <v>44902</v>
      </c>
      <c r="T15" s="4" t="s">
        <v>34</v>
      </c>
      <c r="U15" s="4">
        <v>71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44897</v>
      </c>
      <c r="G16" s="6">
        <v>44899</v>
      </c>
      <c r="H16" s="4">
        <v>1</v>
      </c>
      <c r="I16" s="4">
        <v>2</v>
      </c>
      <c r="J16" s="4">
        <v>2</v>
      </c>
      <c r="K16" s="4" t="s">
        <v>30</v>
      </c>
      <c r="L16" s="4">
        <v>322</v>
      </c>
      <c r="M16" s="4">
        <v>322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44897</v>
      </c>
      <c r="S16" s="6">
        <v>44902</v>
      </c>
      <c r="T16" s="4" t="s">
        <v>34</v>
      </c>
      <c r="U16" s="4">
        <v>322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44897</v>
      </c>
      <c r="G17" s="6">
        <v>44899</v>
      </c>
      <c r="H17" s="4">
        <v>2</v>
      </c>
      <c r="I17" s="4">
        <v>2</v>
      </c>
      <c r="J17" s="4">
        <v>4</v>
      </c>
      <c r="K17" s="4" t="s">
        <v>30</v>
      </c>
      <c r="L17" s="4">
        <v>380</v>
      </c>
      <c r="M17" s="4">
        <v>380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44897</v>
      </c>
      <c r="S17" s="6">
        <v>44902</v>
      </c>
      <c r="T17" s="4" t="s">
        <v>34</v>
      </c>
      <c r="U17" s="4">
        <v>380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44898</v>
      </c>
      <c r="G18" s="6">
        <v>44899</v>
      </c>
      <c r="H18" s="4">
        <v>1</v>
      </c>
      <c r="I18" s="4">
        <v>1</v>
      </c>
      <c r="J18" s="4">
        <v>1</v>
      </c>
      <c r="K18" s="4" t="s">
        <v>30</v>
      </c>
      <c r="L18" s="4">
        <v>156</v>
      </c>
      <c r="M18" s="4">
        <v>156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44897</v>
      </c>
      <c r="S18" s="6">
        <v>44902</v>
      </c>
      <c r="T18" s="4" t="s">
        <v>34</v>
      </c>
      <c r="U18" s="4">
        <v>156</v>
      </c>
      <c r="V18" s="4">
        <v>0</v>
      </c>
      <c r="W18" s="4">
        <v>0</v>
      </c>
      <c r="X18" s="4" t="s">
        <v>122</v>
      </c>
      <c r="Y18" s="4" t="s">
        <v>35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44898</v>
      </c>
      <c r="G19" s="6">
        <v>44899</v>
      </c>
      <c r="H19" s="4">
        <v>1</v>
      </c>
      <c r="I19" s="4">
        <v>1</v>
      </c>
      <c r="J19" s="4">
        <v>1</v>
      </c>
      <c r="K19" s="4" t="s">
        <v>30</v>
      </c>
      <c r="L19" s="4">
        <v>173</v>
      </c>
      <c r="M19" s="4">
        <v>173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44898</v>
      </c>
      <c r="S19" s="6">
        <v>44902</v>
      </c>
      <c r="T19" s="4" t="s">
        <v>34</v>
      </c>
      <c r="U19" s="4">
        <v>173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118</v>
      </c>
      <c r="B20" s="4" t="s">
        <v>26</v>
      </c>
      <c r="C20" s="4" t="s">
        <v>129</v>
      </c>
      <c r="D20" s="4" t="s">
        <v>119</v>
      </c>
      <c r="E20" s="4" t="s">
        <v>120</v>
      </c>
      <c r="F20" s="6">
        <v>44898</v>
      </c>
      <c r="G20" s="6">
        <v>44899</v>
      </c>
      <c r="H20" s="4">
        <v>1</v>
      </c>
      <c r="I20" s="4">
        <v>1</v>
      </c>
      <c r="J20" s="4">
        <v>1</v>
      </c>
      <c r="K20" s="4" t="s">
        <v>30</v>
      </c>
      <c r="L20" s="4">
        <v>-156</v>
      </c>
      <c r="M20" s="4">
        <v>-156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44897</v>
      </c>
      <c r="S20" s="6">
        <v>44902</v>
      </c>
      <c r="T20" s="4" t="s">
        <v>34</v>
      </c>
      <c r="U20" s="4">
        <v>-156</v>
      </c>
      <c r="V20" s="4">
        <v>0</v>
      </c>
      <c r="W20" s="4">
        <v>0</v>
      </c>
      <c r="X20" s="4" t="s">
        <v>122</v>
      </c>
      <c r="Y20" s="4" t="s">
        <v>35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86</v>
      </c>
      <c r="E21" s="4" t="s">
        <v>131</v>
      </c>
      <c r="F21" s="6">
        <v>44898</v>
      </c>
      <c r="G21" s="6">
        <v>44899</v>
      </c>
      <c r="H21" s="4">
        <v>1</v>
      </c>
      <c r="I21" s="4">
        <v>1</v>
      </c>
      <c r="J21" s="4">
        <v>1</v>
      </c>
      <c r="K21" s="4" t="s">
        <v>30</v>
      </c>
      <c r="L21" s="4">
        <v>87</v>
      </c>
      <c r="M21" s="4">
        <v>87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44898</v>
      </c>
      <c r="S21" s="6">
        <v>44902</v>
      </c>
      <c r="T21" s="4" t="s">
        <v>34</v>
      </c>
      <c r="U21" s="4">
        <v>87</v>
      </c>
      <c r="V21" s="4">
        <v>0</v>
      </c>
      <c r="W21" s="4">
        <v>0</v>
      </c>
      <c r="X21" s="4" t="s">
        <v>133</v>
      </c>
      <c r="Y21" s="4" t="s">
        <v>35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44898</v>
      </c>
      <c r="G22" s="6">
        <v>44899</v>
      </c>
      <c r="H22" s="4">
        <v>1</v>
      </c>
      <c r="I22" s="4">
        <v>1</v>
      </c>
      <c r="J22" s="4">
        <v>1</v>
      </c>
      <c r="K22" s="4" t="s">
        <v>30</v>
      </c>
      <c r="L22" s="4">
        <v>86</v>
      </c>
      <c r="M22" s="4">
        <v>86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44898</v>
      </c>
      <c r="S22" s="6">
        <v>44902</v>
      </c>
      <c r="T22" s="4" t="s">
        <v>34</v>
      </c>
      <c r="U22" s="4">
        <v>86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67</v>
      </c>
      <c r="E23" s="4" t="s">
        <v>141</v>
      </c>
      <c r="F23" s="6">
        <v>44898</v>
      </c>
      <c r="G23" s="6">
        <v>44899</v>
      </c>
      <c r="H23" s="4">
        <v>1</v>
      </c>
      <c r="I23" s="4">
        <v>1</v>
      </c>
      <c r="J23" s="4">
        <v>1</v>
      </c>
      <c r="K23" s="4" t="s">
        <v>30</v>
      </c>
      <c r="L23" s="4">
        <v>57</v>
      </c>
      <c r="M23" s="4">
        <v>57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44898</v>
      </c>
      <c r="S23" s="6">
        <v>44902</v>
      </c>
      <c r="T23" s="4" t="s">
        <v>34</v>
      </c>
      <c r="U23" s="4">
        <v>57</v>
      </c>
      <c r="V23" s="4">
        <v>0</v>
      </c>
      <c r="W23" s="4">
        <v>0</v>
      </c>
      <c r="X23" s="4" t="s">
        <v>143</v>
      </c>
      <c r="Y23" s="4" t="s">
        <v>139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7" sqref="A27:D30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spans="1:9">
      <c r="A2" s="5">
        <v>18845037491</v>
      </c>
      <c r="B2" s="6">
        <v>44896</v>
      </c>
      <c r="C2" s="6">
        <v>44899</v>
      </c>
      <c r="D2" s="4">
        <v>698</v>
      </c>
      <c r="E2" s="4" t="str">
        <f>VLOOKUP(A2,HOP!A:L,12,0)</f>
        <v>698.00</v>
      </c>
      <c r="F2" s="4" t="str">
        <f>VLOOKUP(A2,HOP!A:C,3,0)</f>
        <v>2664259</v>
      </c>
      <c r="G2" s="4">
        <f>D2-E2</f>
        <v>0</v>
      </c>
      <c r="H2" s="4" t="str">
        <f>$H$1&amp;F2</f>
        <v>，2664259</v>
      </c>
      <c r="I2" s="4" t="str">
        <f>VLOOKUP(A2,HOP!A:U,21,0)</f>
        <v>直连</v>
      </c>
    </row>
    <row r="3" s="4" customFormat="1" spans="1:9">
      <c r="A3" s="5">
        <v>21041009844</v>
      </c>
      <c r="B3" s="6">
        <v>44898</v>
      </c>
      <c r="C3" s="6">
        <v>44899</v>
      </c>
      <c r="D3" s="4">
        <v>132</v>
      </c>
      <c r="E3" s="4" t="str">
        <f>VLOOKUP(A3,HOP!A:L,12,0)</f>
        <v>132.00</v>
      </c>
      <c r="F3" s="4" t="str">
        <f>VLOOKUP(A3,HOP!A:C,3,0)</f>
        <v>2696856</v>
      </c>
      <c r="G3" s="4">
        <f t="shared" ref="G3:G22" si="0">D3-E3</f>
        <v>0</v>
      </c>
      <c r="H3" s="4" t="str">
        <f t="shared" ref="H3:H22" si="1">$H$1&amp;F3</f>
        <v>，2696856</v>
      </c>
      <c r="I3" s="4" t="str">
        <f>VLOOKUP(A3,HOP!A:U,21,0)</f>
        <v>直连</v>
      </c>
    </row>
    <row r="4" s="4" customFormat="1" spans="1:9">
      <c r="A4" s="5">
        <v>21567688600</v>
      </c>
      <c r="B4" s="6">
        <v>44896</v>
      </c>
      <c r="C4" s="6">
        <v>44899</v>
      </c>
      <c r="D4" s="4">
        <v>1162</v>
      </c>
      <c r="E4" s="4" t="str">
        <f>VLOOKUP(A4,HOP!A:L,12,0)</f>
        <v>1162.00</v>
      </c>
      <c r="F4" s="4" t="str">
        <f>VLOOKUP(A4,HOP!A:C,3,0)</f>
        <v>2757280</v>
      </c>
      <c r="G4" s="4">
        <f t="shared" si="0"/>
        <v>0</v>
      </c>
      <c r="H4" s="4" t="str">
        <f t="shared" si="1"/>
        <v>，2757280</v>
      </c>
      <c r="I4" s="4" t="str">
        <f>VLOOKUP(A4,HOP!A:U,21,0)</f>
        <v>直采</v>
      </c>
    </row>
    <row r="5" s="4" customFormat="1" spans="1:9">
      <c r="A5" s="5">
        <v>21788077340</v>
      </c>
      <c r="B5" s="6">
        <v>44897</v>
      </c>
      <c r="C5" s="6">
        <v>44899</v>
      </c>
      <c r="D5" s="4">
        <v>222</v>
      </c>
      <c r="E5" s="4" t="str">
        <f>VLOOKUP(A5,HOP!A:L,12,0)</f>
        <v>222.00</v>
      </c>
      <c r="F5" s="4" t="str">
        <f>VLOOKUP(A5,HOP!A:C,3,0)</f>
        <v>2795181</v>
      </c>
      <c r="G5" s="4">
        <f t="shared" si="0"/>
        <v>0</v>
      </c>
      <c r="H5" s="4" t="str">
        <f t="shared" si="1"/>
        <v>，2795181</v>
      </c>
      <c r="I5" s="4" t="str">
        <f>VLOOKUP(A5,HOP!A:U,21,0)</f>
        <v>直采</v>
      </c>
    </row>
    <row r="6" s="4" customFormat="1" spans="1:9">
      <c r="A6" s="5">
        <v>21830384124</v>
      </c>
      <c r="B6" s="6">
        <v>44896</v>
      </c>
      <c r="C6" s="6">
        <v>44899</v>
      </c>
      <c r="D6" s="4">
        <v>162</v>
      </c>
      <c r="E6" s="4" t="str">
        <f>VLOOKUP(A6,HOP!A:L,12,0)</f>
        <v>162.00</v>
      </c>
      <c r="F6" s="4" t="str">
        <f>VLOOKUP(A6,HOP!A:C,3,0)</f>
        <v>2816508</v>
      </c>
      <c r="G6" s="4">
        <f t="shared" si="0"/>
        <v>0</v>
      </c>
      <c r="H6" s="4" t="str">
        <f t="shared" si="1"/>
        <v>，2816508</v>
      </c>
      <c r="I6" s="4" t="str">
        <f>VLOOKUP(A6,HOP!A:U,21,0)</f>
        <v>直采</v>
      </c>
    </row>
    <row r="7" s="4" customFormat="1" spans="1:9">
      <c r="A7" s="5">
        <v>21844832319</v>
      </c>
      <c r="B7" s="6">
        <v>44897</v>
      </c>
      <c r="C7" s="6">
        <v>44899</v>
      </c>
      <c r="D7" s="4">
        <v>204</v>
      </c>
      <c r="E7" s="4" t="str">
        <f>VLOOKUP(A7,HOP!A:L,12,0)</f>
        <v>204.00</v>
      </c>
      <c r="F7" s="4" t="str">
        <f>VLOOKUP(A7,HOP!A:C,3,0)</f>
        <v>2830082</v>
      </c>
      <c r="G7" s="4">
        <f t="shared" si="0"/>
        <v>0</v>
      </c>
      <c r="H7" s="4" t="str">
        <f t="shared" si="1"/>
        <v>，2830082</v>
      </c>
      <c r="I7" s="4" t="str">
        <f>VLOOKUP(A7,HOP!A:U,21,0)</f>
        <v>直采</v>
      </c>
    </row>
    <row r="8" s="4" customFormat="1" spans="1:9">
      <c r="A8" s="5">
        <v>21846620804</v>
      </c>
      <c r="B8" s="6">
        <v>44898</v>
      </c>
      <c r="C8" s="6">
        <v>44899</v>
      </c>
      <c r="D8" s="4">
        <v>92</v>
      </c>
      <c r="E8" s="4" t="str">
        <f>VLOOKUP(A8,HOP!A:L,12,0)</f>
        <v>92.00</v>
      </c>
      <c r="F8" s="4" t="str">
        <f>VLOOKUP(A8,HOP!A:C,3,0)</f>
        <v>2833215</v>
      </c>
      <c r="G8" s="4">
        <f t="shared" si="0"/>
        <v>0</v>
      </c>
      <c r="H8" s="4" t="str">
        <f t="shared" si="1"/>
        <v>，2833215</v>
      </c>
      <c r="I8" s="4" t="str">
        <f>VLOOKUP(A8,HOP!A:U,21,0)</f>
        <v>直采</v>
      </c>
    </row>
    <row r="9" s="4" customFormat="1" spans="1:9">
      <c r="A9" s="5">
        <v>21846690442</v>
      </c>
      <c r="B9" s="6">
        <v>44895</v>
      </c>
      <c r="C9" s="6">
        <v>44899</v>
      </c>
      <c r="D9" s="4">
        <v>188</v>
      </c>
      <c r="E9" s="4" t="str">
        <f>VLOOKUP(A9,HOP!A:L,12,0)</f>
        <v>188.00</v>
      </c>
      <c r="F9" s="4" t="str">
        <f>VLOOKUP(A9,HOP!A:C,3,0)</f>
        <v>2833373</v>
      </c>
      <c r="G9" s="4">
        <f t="shared" si="0"/>
        <v>0</v>
      </c>
      <c r="H9" s="4" t="str">
        <f t="shared" si="1"/>
        <v>，2833373</v>
      </c>
      <c r="I9" s="4" t="str">
        <f>VLOOKUP(A9,HOP!A:U,21,0)</f>
        <v>直采</v>
      </c>
    </row>
    <row r="10" s="4" customFormat="1" spans="1:9">
      <c r="A10" s="5">
        <v>21846436681</v>
      </c>
      <c r="B10" s="6">
        <v>44898</v>
      </c>
      <c r="C10" s="6">
        <v>44899</v>
      </c>
      <c r="D10" s="4">
        <v>204</v>
      </c>
      <c r="E10" s="4" t="str">
        <f>VLOOKUP(A10,HOP!A:L,12,0)</f>
        <v>204.00</v>
      </c>
      <c r="F10" s="4" t="str">
        <f>VLOOKUP(A10,HOP!A:C,3,0)</f>
        <v>2832959</v>
      </c>
      <c r="G10" s="4">
        <f t="shared" si="0"/>
        <v>0</v>
      </c>
      <c r="H10" s="4" t="str">
        <f t="shared" si="1"/>
        <v>，2832959</v>
      </c>
      <c r="I10" s="4" t="str">
        <f>VLOOKUP(A10,HOP!A:U,21,0)</f>
        <v>直采</v>
      </c>
    </row>
    <row r="11" s="4" customFormat="1" spans="1:9">
      <c r="A11" s="5">
        <v>21846670885</v>
      </c>
      <c r="B11" s="6">
        <v>44898</v>
      </c>
      <c r="C11" s="6">
        <v>44899</v>
      </c>
      <c r="D11" s="4">
        <v>102</v>
      </c>
      <c r="E11" s="4" t="str">
        <f>VLOOKUP(A11,HOP!A:L,12,0)</f>
        <v>102.00</v>
      </c>
      <c r="F11" s="4" t="str">
        <f>VLOOKUP(A11,HOP!A:C,3,0)</f>
        <v>2833332</v>
      </c>
      <c r="G11" s="4">
        <f t="shared" si="0"/>
        <v>0</v>
      </c>
      <c r="H11" s="4" t="str">
        <f t="shared" si="1"/>
        <v>，2833332</v>
      </c>
      <c r="I11" s="4" t="str">
        <f>VLOOKUP(A11,HOP!A:U,21,0)</f>
        <v>直采</v>
      </c>
    </row>
    <row r="12" s="4" customFormat="1" spans="1:9">
      <c r="A12" s="5">
        <v>21848582150</v>
      </c>
      <c r="B12" s="6">
        <v>44898</v>
      </c>
      <c r="C12" s="6">
        <v>44899</v>
      </c>
      <c r="D12" s="4">
        <v>81</v>
      </c>
      <c r="E12" s="4" t="str">
        <f>VLOOKUP(A12,HOP!A:L,12,0)</f>
        <v>81.00</v>
      </c>
      <c r="F12" s="4" t="str">
        <f>VLOOKUP(A12,HOP!A:C,3,0)</f>
        <v>2836996</v>
      </c>
      <c r="G12" s="4">
        <f t="shared" si="0"/>
        <v>0</v>
      </c>
      <c r="H12" s="4" t="str">
        <f t="shared" si="1"/>
        <v>，2836996</v>
      </c>
      <c r="I12" s="4" t="str">
        <f>VLOOKUP(A12,HOP!A:U,21,0)</f>
        <v>直连</v>
      </c>
    </row>
    <row r="13" s="4" customFormat="1" spans="1:9">
      <c r="A13" s="5">
        <v>21849372382</v>
      </c>
      <c r="B13" s="6">
        <v>44897</v>
      </c>
      <c r="C13" s="6">
        <v>44899</v>
      </c>
      <c r="D13" s="4">
        <v>174</v>
      </c>
      <c r="E13" s="4" t="str">
        <f>VLOOKUP(A13,HOP!A:L,12,0)</f>
        <v>174.00</v>
      </c>
      <c r="F13" s="4" t="str">
        <f>VLOOKUP(A13,HOP!A:C,3,0)</f>
        <v>2838387</v>
      </c>
      <c r="G13" s="4">
        <f t="shared" si="0"/>
        <v>0</v>
      </c>
      <c r="H13" s="4" t="str">
        <f t="shared" si="1"/>
        <v>，2838387</v>
      </c>
      <c r="I13" s="4" t="str">
        <f>VLOOKUP(A13,HOP!A:U,21,0)</f>
        <v>直采</v>
      </c>
    </row>
    <row r="14" s="4" customFormat="1" spans="1:9">
      <c r="A14" s="5">
        <v>21849496361</v>
      </c>
      <c r="B14" s="6">
        <v>44897</v>
      </c>
      <c r="C14" s="6">
        <v>44899</v>
      </c>
      <c r="D14" s="4">
        <v>100</v>
      </c>
      <c r="E14" s="4" t="str">
        <f>VLOOKUP(A14,HOP!A:L,12,0)</f>
        <v>100.00</v>
      </c>
      <c r="F14" s="4" t="str">
        <f>VLOOKUP(A14,HOP!A:C,3,0)</f>
        <v>2838614</v>
      </c>
      <c r="G14" s="4">
        <f t="shared" si="0"/>
        <v>0</v>
      </c>
      <c r="H14" s="4" t="str">
        <f t="shared" si="1"/>
        <v>，2838614</v>
      </c>
      <c r="I14" s="4" t="str">
        <f>VLOOKUP(A14,HOP!A:U,21,0)</f>
        <v>直采</v>
      </c>
    </row>
    <row r="15" s="4" customFormat="1" spans="1:9">
      <c r="A15" s="5">
        <v>999221849600352</v>
      </c>
      <c r="B15" s="6">
        <v>44898</v>
      </c>
      <c r="C15" s="6">
        <v>44899</v>
      </c>
      <c r="D15" s="4">
        <v>71</v>
      </c>
      <c r="E15" s="4" t="str">
        <f>VLOOKUP(A15,HOP!A:L,12,0)</f>
        <v>71.00</v>
      </c>
      <c r="F15" s="4" t="str">
        <f>VLOOKUP(A15,HOP!A:C,3,0)</f>
        <v>2838816</v>
      </c>
      <c r="G15" s="4">
        <f t="shared" si="0"/>
        <v>0</v>
      </c>
      <c r="H15" s="4" t="str">
        <f t="shared" si="1"/>
        <v>，2838816</v>
      </c>
      <c r="I15" s="4" t="str">
        <f>VLOOKUP(A15,HOP!A:U,21,0)</f>
        <v>直采</v>
      </c>
    </row>
    <row r="16" s="4" customFormat="1" spans="1:9">
      <c r="A16" s="5">
        <v>21849795158</v>
      </c>
      <c r="B16" s="6">
        <v>44897</v>
      </c>
      <c r="C16" s="6">
        <v>44899</v>
      </c>
      <c r="D16" s="4">
        <v>322</v>
      </c>
      <c r="E16" s="4" t="str">
        <f>VLOOKUP(A16,HOP!A:L,12,0)</f>
        <v>322.00</v>
      </c>
      <c r="F16" s="4" t="str">
        <f>VLOOKUP(A16,HOP!A:C,3,0)</f>
        <v>2839222</v>
      </c>
      <c r="G16" s="4">
        <f t="shared" si="0"/>
        <v>0</v>
      </c>
      <c r="H16" s="4" t="str">
        <f t="shared" si="1"/>
        <v>，2839222</v>
      </c>
      <c r="I16" s="4" t="str">
        <f>VLOOKUP(A16,HOP!A:U,21,0)</f>
        <v>直采</v>
      </c>
    </row>
    <row r="17" s="4" customFormat="1" spans="1:9">
      <c r="A17" s="5">
        <v>21850471594</v>
      </c>
      <c r="B17" s="6">
        <v>44897</v>
      </c>
      <c r="C17" s="6">
        <v>44899</v>
      </c>
      <c r="D17" s="4">
        <v>380</v>
      </c>
      <c r="E17" s="4" t="str">
        <f>VLOOKUP(A17,HOP!A:L,12,0)</f>
        <v>380.00</v>
      </c>
      <c r="F17" s="4" t="str">
        <f>VLOOKUP(A17,HOP!A:C,3,0)</f>
        <v>2840633</v>
      </c>
      <c r="G17" s="4">
        <f t="shared" si="0"/>
        <v>0</v>
      </c>
      <c r="H17" s="4" t="str">
        <f t="shared" si="1"/>
        <v>，2840633</v>
      </c>
      <c r="I17" s="4" t="str">
        <f>VLOOKUP(A17,HOP!A:U,21,0)</f>
        <v>直采</v>
      </c>
    </row>
    <row r="18" s="4" customFormat="1" hidden="1" spans="1:9">
      <c r="A18" s="5">
        <v>21850931301</v>
      </c>
      <c r="B18" s="6">
        <v>44898</v>
      </c>
      <c r="C18" s="6">
        <v>44899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999221851255846</v>
      </c>
      <c r="B19" s="6">
        <v>44898</v>
      </c>
      <c r="C19" s="6">
        <v>44899</v>
      </c>
      <c r="D19" s="4">
        <v>173</v>
      </c>
      <c r="E19" s="4" t="str">
        <f>VLOOKUP(A19,HOP!A:L,12,0)</f>
        <v>173.00</v>
      </c>
      <c r="F19" s="4" t="str">
        <f>VLOOKUP(A19,HOP!A:C,3,0)</f>
        <v>2842003</v>
      </c>
      <c r="G19" s="4">
        <f t="shared" si="0"/>
        <v>0</v>
      </c>
      <c r="H19" s="4" t="str">
        <f t="shared" si="1"/>
        <v>，2842003</v>
      </c>
      <c r="I19" s="4" t="str">
        <f>VLOOKUP(A19,HOP!A:U,21,0)</f>
        <v>直连</v>
      </c>
    </row>
    <row r="20" s="4" customFormat="1" spans="1:9">
      <c r="A20" s="5">
        <v>21851956692</v>
      </c>
      <c r="B20" s="6">
        <v>44898</v>
      </c>
      <c r="C20" s="6">
        <v>44899</v>
      </c>
      <c r="D20" s="4">
        <v>87</v>
      </c>
      <c r="E20" s="4" t="str">
        <f>VLOOKUP(A20,HOP!A:L,12,0)</f>
        <v>87.00</v>
      </c>
      <c r="F20" s="4" t="str">
        <f>VLOOKUP(A20,HOP!A:C,3,0)</f>
        <v>2843435</v>
      </c>
      <c r="G20" s="4">
        <f t="shared" si="0"/>
        <v>0</v>
      </c>
      <c r="H20" s="4" t="str">
        <f t="shared" si="1"/>
        <v>，2843435</v>
      </c>
      <c r="I20" s="4" t="str">
        <f>VLOOKUP(A20,HOP!A:U,21,0)</f>
        <v>直连</v>
      </c>
    </row>
    <row r="21" s="4" customFormat="1" spans="1:9">
      <c r="A21" s="5">
        <v>21851992976</v>
      </c>
      <c r="B21" s="6">
        <v>44898</v>
      </c>
      <c r="C21" s="6">
        <v>44899</v>
      </c>
      <c r="D21" s="4">
        <v>86</v>
      </c>
      <c r="E21" s="4" t="str">
        <f>VLOOKUP(A21,HOP!A:L,12,0)</f>
        <v>86.00</v>
      </c>
      <c r="F21" s="4" t="str">
        <f>VLOOKUP(A21,HOP!A:C,3,0)</f>
        <v>2843514</v>
      </c>
      <c r="G21" s="4">
        <f t="shared" si="0"/>
        <v>0</v>
      </c>
      <c r="H21" s="4" t="str">
        <f t="shared" si="1"/>
        <v>，2843514</v>
      </c>
      <c r="I21" s="4" t="str">
        <f>VLOOKUP(A21,HOP!A:U,21,0)</f>
        <v>直采</v>
      </c>
    </row>
    <row r="22" s="4" customFormat="1" spans="1:9">
      <c r="A22" s="5">
        <v>21852420123</v>
      </c>
      <c r="B22" s="6">
        <v>44898</v>
      </c>
      <c r="C22" s="6">
        <v>44899</v>
      </c>
      <c r="D22" s="4">
        <v>57</v>
      </c>
      <c r="E22" s="4" t="str">
        <f>VLOOKUP(A22,HOP!A:L,12,0)</f>
        <v>57.00</v>
      </c>
      <c r="F22" s="4" t="str">
        <f>VLOOKUP(A22,HOP!A:C,3,0)</f>
        <v>2844029</v>
      </c>
      <c r="G22" s="4">
        <f t="shared" si="0"/>
        <v>0</v>
      </c>
      <c r="H22" s="4" t="str">
        <f t="shared" si="1"/>
        <v>，2844029</v>
      </c>
      <c r="I22" s="4" t="str">
        <f>VLOOKUP(A22,HOP!A:U,21,0)</f>
        <v>直连</v>
      </c>
    </row>
    <row r="24" spans="4:4">
      <c r="D24" s="4">
        <f>SUM(D2:D23)</f>
        <v>4697</v>
      </c>
    </row>
    <row r="27" spans="1:4">
      <c r="A27" s="4" t="s">
        <v>145</v>
      </c>
      <c r="C27" s="4">
        <v>3469</v>
      </c>
      <c r="D27" s="4">
        <v>27008.32</v>
      </c>
    </row>
    <row r="28" spans="1:4">
      <c r="A28" s="4" t="s">
        <v>146</v>
      </c>
      <c r="C28" s="4">
        <v>1228</v>
      </c>
      <c r="D28" s="4">
        <v>9560.74</v>
      </c>
    </row>
    <row r="29" spans="1:4">
      <c r="A29" s="4" t="s">
        <v>147</v>
      </c>
      <c r="C29" s="4">
        <f>SUBTOTAL(9,C27:C28)</f>
        <v>4697</v>
      </c>
      <c r="D29" s="4">
        <f>SUBTOTAL(9,D27:D28)</f>
        <v>36569.06</v>
      </c>
    </row>
    <row r="30" spans="1:1">
      <c r="A30" s="4" t="s">
        <v>148</v>
      </c>
    </row>
  </sheetData>
  <autoFilter ref="A1:X22">
    <filterColumn colId="3">
      <filters>
        <filter val="92"/>
        <filter val="57"/>
        <filter val="698"/>
        <filter val="162"/>
        <filter val="222"/>
        <filter val="322"/>
        <filter val="1162"/>
        <filter val="71"/>
        <filter val="132"/>
        <filter val="173"/>
        <filter val="174"/>
        <filter val="100"/>
        <filter val="380"/>
        <filter val="81"/>
        <filter val="102"/>
        <filter val="204"/>
        <filter val="86"/>
        <filter val="87"/>
        <filter val="1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8.25" style="1" customWidth="1"/>
    <col min="4" max="16383" width="8" style="1"/>
  </cols>
  <sheetData>
    <row r="1" s="1" customFormat="1" spans="1:22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13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  <c r="U1" s="2" t="s">
        <v>166</v>
      </c>
      <c r="V1" s="2" t="s">
        <v>167</v>
      </c>
    </row>
    <row r="2" s="1" customFormat="1" spans="1:22">
      <c r="A2" s="3">
        <v>21852420123</v>
      </c>
      <c r="B2" s="1" t="s">
        <v>168</v>
      </c>
      <c r="C2" s="1" t="s">
        <v>169</v>
      </c>
      <c r="D2" s="1" t="s">
        <v>170</v>
      </c>
      <c r="E2" s="1" t="s">
        <v>171</v>
      </c>
      <c r="F2" s="1" t="s">
        <v>168</v>
      </c>
      <c r="G2" s="1" t="s">
        <v>172</v>
      </c>
      <c r="H2" s="1" t="s">
        <v>173</v>
      </c>
      <c r="I2" s="1" t="s">
        <v>174</v>
      </c>
      <c r="J2" s="1" t="s">
        <v>30</v>
      </c>
      <c r="K2" s="1" t="s">
        <v>175</v>
      </c>
      <c r="L2" s="1" t="s">
        <v>175</v>
      </c>
      <c r="M2" s="1" t="s">
        <v>176</v>
      </c>
      <c r="N2" s="1" t="s">
        <v>176</v>
      </c>
      <c r="O2" s="1" t="s">
        <v>177</v>
      </c>
      <c r="P2" s="1" t="s">
        <v>178</v>
      </c>
      <c r="Q2" s="1" t="s">
        <v>179</v>
      </c>
      <c r="R2" s="1" t="s">
        <v>180</v>
      </c>
      <c r="S2" s="1" t="s">
        <v>181</v>
      </c>
      <c r="T2" s="1" t="s">
        <v>182</v>
      </c>
      <c r="U2" s="1" t="s">
        <v>183</v>
      </c>
      <c r="V2" s="1" t="s">
        <v>184</v>
      </c>
    </row>
    <row r="3" s="1" customFormat="1" spans="1:22">
      <c r="A3" s="3">
        <v>21851992976</v>
      </c>
      <c r="B3" s="1" t="s">
        <v>168</v>
      </c>
      <c r="C3" s="1" t="s">
        <v>185</v>
      </c>
      <c r="D3" s="1" t="s">
        <v>186</v>
      </c>
      <c r="E3" s="1" t="s">
        <v>187</v>
      </c>
      <c r="F3" s="1" t="s">
        <v>168</v>
      </c>
      <c r="G3" s="1" t="s">
        <v>172</v>
      </c>
      <c r="H3" s="1" t="s">
        <v>173</v>
      </c>
      <c r="I3" s="1" t="s">
        <v>188</v>
      </c>
      <c r="J3" s="1" t="s">
        <v>30</v>
      </c>
      <c r="K3" s="1" t="s">
        <v>189</v>
      </c>
      <c r="L3" s="1" t="s">
        <v>189</v>
      </c>
      <c r="M3" s="1" t="s">
        <v>176</v>
      </c>
      <c r="N3" s="1" t="s">
        <v>176</v>
      </c>
      <c r="O3" s="1" t="s">
        <v>177</v>
      </c>
      <c r="P3" s="1" t="s">
        <v>178</v>
      </c>
      <c r="Q3" s="1" t="s">
        <v>179</v>
      </c>
      <c r="R3" s="1" t="s">
        <v>190</v>
      </c>
      <c r="S3" s="1" t="s">
        <v>181</v>
      </c>
      <c r="T3" s="1" t="s">
        <v>182</v>
      </c>
      <c r="U3" s="1" t="s">
        <v>191</v>
      </c>
      <c r="V3" s="1" t="s">
        <v>192</v>
      </c>
    </row>
    <row r="4" s="1" customFormat="1" spans="1:22">
      <c r="A4" s="3">
        <v>21851956692</v>
      </c>
      <c r="B4" s="1" t="s">
        <v>168</v>
      </c>
      <c r="C4" s="1" t="s">
        <v>193</v>
      </c>
      <c r="D4" s="1" t="s">
        <v>194</v>
      </c>
      <c r="E4" s="1" t="s">
        <v>195</v>
      </c>
      <c r="F4" s="1" t="s">
        <v>168</v>
      </c>
      <c r="G4" s="1" t="s">
        <v>172</v>
      </c>
      <c r="H4" s="1" t="s">
        <v>173</v>
      </c>
      <c r="I4" s="1" t="s">
        <v>196</v>
      </c>
      <c r="J4" s="1" t="s">
        <v>30</v>
      </c>
      <c r="K4" s="1" t="s">
        <v>197</v>
      </c>
      <c r="L4" s="1" t="s">
        <v>197</v>
      </c>
      <c r="M4" s="1" t="s">
        <v>176</v>
      </c>
      <c r="N4" s="1" t="s">
        <v>176</v>
      </c>
      <c r="O4" s="1" t="s">
        <v>177</v>
      </c>
      <c r="P4" s="1" t="s">
        <v>178</v>
      </c>
      <c r="Q4" s="1" t="s">
        <v>179</v>
      </c>
      <c r="R4" s="1" t="s">
        <v>198</v>
      </c>
      <c r="S4" s="1" t="s">
        <v>181</v>
      </c>
      <c r="T4" s="1" t="s">
        <v>182</v>
      </c>
      <c r="U4" s="1" t="s">
        <v>183</v>
      </c>
      <c r="V4" s="1" t="s">
        <v>184</v>
      </c>
    </row>
    <row r="5" s="1" customFormat="1" spans="1:22">
      <c r="A5" s="3">
        <v>999221851255846</v>
      </c>
      <c r="B5" s="1" t="s">
        <v>168</v>
      </c>
      <c r="C5" s="1" t="s">
        <v>199</v>
      </c>
      <c r="D5" s="1" t="s">
        <v>200</v>
      </c>
      <c r="E5" s="1" t="s">
        <v>201</v>
      </c>
      <c r="F5" s="1" t="s">
        <v>168</v>
      </c>
      <c r="G5" s="1" t="s">
        <v>172</v>
      </c>
      <c r="H5" s="1" t="s">
        <v>173</v>
      </c>
      <c r="I5" s="1" t="s">
        <v>202</v>
      </c>
      <c r="J5" s="1" t="s">
        <v>30</v>
      </c>
      <c r="K5" s="1" t="s">
        <v>203</v>
      </c>
      <c r="L5" s="1" t="s">
        <v>203</v>
      </c>
      <c r="M5" s="1" t="s">
        <v>176</v>
      </c>
      <c r="N5" s="1" t="s">
        <v>176</v>
      </c>
      <c r="O5" s="1" t="s">
        <v>177</v>
      </c>
      <c r="P5" s="1" t="s">
        <v>178</v>
      </c>
      <c r="Q5" s="1" t="s">
        <v>179</v>
      </c>
      <c r="R5" s="1" t="s">
        <v>204</v>
      </c>
      <c r="S5" s="1" t="s">
        <v>181</v>
      </c>
      <c r="T5" s="1" t="s">
        <v>182</v>
      </c>
      <c r="U5" s="1" t="s">
        <v>183</v>
      </c>
      <c r="V5" s="1" t="s">
        <v>205</v>
      </c>
    </row>
    <row r="6" s="1" customFormat="1" spans="1:22">
      <c r="A6" s="3">
        <v>21850471594</v>
      </c>
      <c r="B6" s="1" t="s">
        <v>206</v>
      </c>
      <c r="C6" s="1" t="s">
        <v>207</v>
      </c>
      <c r="D6" s="1" t="s">
        <v>208</v>
      </c>
      <c r="E6" s="1" t="s">
        <v>209</v>
      </c>
      <c r="F6" s="1" t="s">
        <v>206</v>
      </c>
      <c r="G6" s="1" t="s">
        <v>172</v>
      </c>
      <c r="H6" s="1" t="s">
        <v>173</v>
      </c>
      <c r="I6" s="1" t="s">
        <v>210</v>
      </c>
      <c r="J6" s="1" t="s">
        <v>30</v>
      </c>
      <c r="K6" s="1" t="s">
        <v>211</v>
      </c>
      <c r="L6" s="1" t="s">
        <v>211</v>
      </c>
      <c r="M6" s="1" t="s">
        <v>176</v>
      </c>
      <c r="N6" s="1" t="s">
        <v>176</v>
      </c>
      <c r="O6" s="1" t="s">
        <v>177</v>
      </c>
      <c r="P6" s="1" t="s">
        <v>178</v>
      </c>
      <c r="Q6" s="1" t="s">
        <v>179</v>
      </c>
      <c r="R6" s="1" t="s">
        <v>212</v>
      </c>
      <c r="S6" s="1" t="s">
        <v>181</v>
      </c>
      <c r="T6" s="1" t="s">
        <v>182</v>
      </c>
      <c r="U6" s="1" t="s">
        <v>191</v>
      </c>
      <c r="V6" s="1" t="s">
        <v>192</v>
      </c>
    </row>
    <row r="7" s="1" customFormat="1" spans="1:22">
      <c r="A7" s="3">
        <v>21849795158</v>
      </c>
      <c r="B7" s="1" t="s">
        <v>206</v>
      </c>
      <c r="C7" s="1" t="s">
        <v>213</v>
      </c>
      <c r="D7" s="1" t="s">
        <v>214</v>
      </c>
      <c r="E7" s="1" t="s">
        <v>215</v>
      </c>
      <c r="F7" s="1" t="s">
        <v>206</v>
      </c>
      <c r="G7" s="1" t="s">
        <v>172</v>
      </c>
      <c r="H7" s="1" t="s">
        <v>173</v>
      </c>
      <c r="I7" s="1" t="s">
        <v>216</v>
      </c>
      <c r="J7" s="1" t="s">
        <v>30</v>
      </c>
      <c r="K7" s="1" t="s">
        <v>217</v>
      </c>
      <c r="L7" s="1" t="s">
        <v>217</v>
      </c>
      <c r="M7" s="1" t="s">
        <v>176</v>
      </c>
      <c r="N7" s="1" t="s">
        <v>176</v>
      </c>
      <c r="O7" s="1" t="s">
        <v>177</v>
      </c>
      <c r="P7" s="1" t="s">
        <v>178</v>
      </c>
      <c r="Q7" s="1" t="s">
        <v>179</v>
      </c>
      <c r="R7" s="1" t="s">
        <v>218</v>
      </c>
      <c r="S7" s="1" t="s">
        <v>181</v>
      </c>
      <c r="T7" s="1" t="s">
        <v>182</v>
      </c>
      <c r="U7" s="1" t="s">
        <v>191</v>
      </c>
      <c r="V7" s="1" t="s">
        <v>184</v>
      </c>
    </row>
    <row r="8" s="1" customFormat="1" spans="1:22">
      <c r="A8" s="3">
        <v>999221849600352</v>
      </c>
      <c r="B8" s="1" t="s">
        <v>206</v>
      </c>
      <c r="C8" s="1" t="s">
        <v>219</v>
      </c>
      <c r="D8" s="1" t="s">
        <v>220</v>
      </c>
      <c r="E8" s="1" t="s">
        <v>221</v>
      </c>
      <c r="F8" s="1" t="s">
        <v>168</v>
      </c>
      <c r="G8" s="1" t="s">
        <v>172</v>
      </c>
      <c r="H8" s="1" t="s">
        <v>173</v>
      </c>
      <c r="I8" s="1" t="s">
        <v>222</v>
      </c>
      <c r="J8" s="1" t="s">
        <v>30</v>
      </c>
      <c r="K8" s="1" t="s">
        <v>223</v>
      </c>
      <c r="L8" s="1" t="s">
        <v>223</v>
      </c>
      <c r="M8" s="1" t="s">
        <v>176</v>
      </c>
      <c r="N8" s="1" t="s">
        <v>176</v>
      </c>
      <c r="O8" s="1" t="s">
        <v>177</v>
      </c>
      <c r="P8" s="1" t="s">
        <v>178</v>
      </c>
      <c r="Q8" s="1" t="s">
        <v>179</v>
      </c>
      <c r="R8" s="1" t="s">
        <v>224</v>
      </c>
      <c r="S8" s="1" t="s">
        <v>181</v>
      </c>
      <c r="T8" s="1" t="s">
        <v>182</v>
      </c>
      <c r="U8" s="1" t="s">
        <v>191</v>
      </c>
      <c r="V8" s="1" t="s">
        <v>225</v>
      </c>
    </row>
    <row r="9" s="1" customFormat="1" spans="1:22">
      <c r="A9" s="3">
        <v>21849496361</v>
      </c>
      <c r="B9" s="1" t="s">
        <v>226</v>
      </c>
      <c r="C9" s="1" t="s">
        <v>227</v>
      </c>
      <c r="D9" s="1" t="s">
        <v>170</v>
      </c>
      <c r="E9" s="1" t="s">
        <v>228</v>
      </c>
      <c r="F9" s="1" t="s">
        <v>206</v>
      </c>
      <c r="G9" s="1" t="s">
        <v>172</v>
      </c>
      <c r="H9" s="1" t="s">
        <v>173</v>
      </c>
      <c r="I9" s="1" t="s">
        <v>229</v>
      </c>
      <c r="J9" s="1" t="s">
        <v>30</v>
      </c>
      <c r="K9" s="1" t="s">
        <v>230</v>
      </c>
      <c r="L9" s="1" t="s">
        <v>230</v>
      </c>
      <c r="M9" s="1" t="s">
        <v>176</v>
      </c>
      <c r="N9" s="1" t="s">
        <v>176</v>
      </c>
      <c r="O9" s="1" t="s">
        <v>177</v>
      </c>
      <c r="P9" s="1" t="s">
        <v>178</v>
      </c>
      <c r="Q9" s="1" t="s">
        <v>179</v>
      </c>
      <c r="R9" s="1" t="s">
        <v>231</v>
      </c>
      <c r="S9" s="1" t="s">
        <v>181</v>
      </c>
      <c r="T9" s="1" t="s">
        <v>182</v>
      </c>
      <c r="U9" s="1" t="s">
        <v>191</v>
      </c>
      <c r="V9" s="1" t="s">
        <v>184</v>
      </c>
    </row>
    <row r="10" s="1" customFormat="1" spans="1:22">
      <c r="A10" s="3">
        <v>21849372382</v>
      </c>
      <c r="B10" s="1" t="s">
        <v>226</v>
      </c>
      <c r="C10" s="1" t="s">
        <v>232</v>
      </c>
      <c r="D10" s="1" t="s">
        <v>233</v>
      </c>
      <c r="E10" s="1" t="s">
        <v>234</v>
      </c>
      <c r="F10" s="1" t="s">
        <v>206</v>
      </c>
      <c r="G10" s="1" t="s">
        <v>172</v>
      </c>
      <c r="H10" s="1" t="s">
        <v>173</v>
      </c>
      <c r="I10" s="1" t="s">
        <v>235</v>
      </c>
      <c r="J10" s="1" t="s">
        <v>30</v>
      </c>
      <c r="K10" s="1" t="s">
        <v>236</v>
      </c>
      <c r="L10" s="1" t="s">
        <v>236</v>
      </c>
      <c r="M10" s="1" t="s">
        <v>176</v>
      </c>
      <c r="N10" s="1" t="s">
        <v>176</v>
      </c>
      <c r="O10" s="1" t="s">
        <v>177</v>
      </c>
      <c r="P10" s="1" t="s">
        <v>178</v>
      </c>
      <c r="Q10" s="1" t="s">
        <v>179</v>
      </c>
      <c r="R10" s="1" t="s">
        <v>237</v>
      </c>
      <c r="S10" s="1" t="s">
        <v>181</v>
      </c>
      <c r="T10" s="1" t="s">
        <v>182</v>
      </c>
      <c r="U10" s="1" t="s">
        <v>191</v>
      </c>
      <c r="V10" s="1" t="s">
        <v>184</v>
      </c>
    </row>
    <row r="11" s="1" customFormat="1" spans="1:22">
      <c r="A11" s="3">
        <v>21848582150</v>
      </c>
      <c r="B11" s="1" t="s">
        <v>226</v>
      </c>
      <c r="C11" s="1" t="s">
        <v>238</v>
      </c>
      <c r="D11" s="1" t="s">
        <v>194</v>
      </c>
      <c r="E11" s="1" t="s">
        <v>239</v>
      </c>
      <c r="F11" s="1" t="s">
        <v>168</v>
      </c>
      <c r="G11" s="1" t="s">
        <v>172</v>
      </c>
      <c r="H11" s="1" t="s">
        <v>173</v>
      </c>
      <c r="I11" s="1" t="s">
        <v>240</v>
      </c>
      <c r="J11" s="1" t="s">
        <v>30</v>
      </c>
      <c r="K11" s="1" t="s">
        <v>241</v>
      </c>
      <c r="L11" s="1" t="s">
        <v>241</v>
      </c>
      <c r="M11" s="1" t="s">
        <v>176</v>
      </c>
      <c r="N11" s="1" t="s">
        <v>176</v>
      </c>
      <c r="O11" s="1" t="s">
        <v>177</v>
      </c>
      <c r="P11" s="1" t="s">
        <v>178</v>
      </c>
      <c r="Q11" s="1" t="s">
        <v>179</v>
      </c>
      <c r="R11" s="1" t="s">
        <v>242</v>
      </c>
      <c r="S11" s="1" t="s">
        <v>181</v>
      </c>
      <c r="T11" s="1" t="s">
        <v>182</v>
      </c>
      <c r="U11" s="1" t="s">
        <v>183</v>
      </c>
      <c r="V11" s="1" t="s">
        <v>184</v>
      </c>
    </row>
    <row r="12" s="1" customFormat="1" spans="1:22">
      <c r="A12" s="3">
        <v>21846690442</v>
      </c>
      <c r="B12" s="1" t="s">
        <v>243</v>
      </c>
      <c r="C12" s="1" t="s">
        <v>244</v>
      </c>
      <c r="D12" s="1" t="s">
        <v>245</v>
      </c>
      <c r="E12" s="1" t="s">
        <v>246</v>
      </c>
      <c r="F12" s="1" t="s">
        <v>247</v>
      </c>
      <c r="G12" s="1" t="s">
        <v>172</v>
      </c>
      <c r="H12" s="1" t="s">
        <v>173</v>
      </c>
      <c r="I12" s="1" t="s">
        <v>248</v>
      </c>
      <c r="J12" s="1" t="s">
        <v>30</v>
      </c>
      <c r="K12" s="1" t="s">
        <v>249</v>
      </c>
      <c r="L12" s="1" t="s">
        <v>249</v>
      </c>
      <c r="M12" s="1" t="s">
        <v>176</v>
      </c>
      <c r="N12" s="1" t="s">
        <v>176</v>
      </c>
      <c r="O12" s="1" t="s">
        <v>177</v>
      </c>
      <c r="P12" s="1" t="s">
        <v>178</v>
      </c>
      <c r="Q12" s="1" t="s">
        <v>179</v>
      </c>
      <c r="R12" s="1" t="s">
        <v>250</v>
      </c>
      <c r="S12" s="1" t="s">
        <v>181</v>
      </c>
      <c r="T12" s="1" t="s">
        <v>182</v>
      </c>
      <c r="U12" s="1" t="s">
        <v>191</v>
      </c>
      <c r="V12" s="1" t="s">
        <v>192</v>
      </c>
    </row>
    <row r="13" s="1" customFormat="1" spans="1:22">
      <c r="A13" s="3">
        <v>21846670885</v>
      </c>
      <c r="B13" s="1" t="s">
        <v>243</v>
      </c>
      <c r="C13" s="1" t="s">
        <v>251</v>
      </c>
      <c r="D13" s="1" t="s">
        <v>252</v>
      </c>
      <c r="E13" s="1" t="s">
        <v>253</v>
      </c>
      <c r="F13" s="1" t="s">
        <v>168</v>
      </c>
      <c r="G13" s="1" t="s">
        <v>172</v>
      </c>
      <c r="H13" s="1" t="s">
        <v>173</v>
      </c>
      <c r="I13" s="1" t="s">
        <v>254</v>
      </c>
      <c r="J13" s="1" t="s">
        <v>30</v>
      </c>
      <c r="K13" s="1" t="s">
        <v>255</v>
      </c>
      <c r="L13" s="1" t="s">
        <v>255</v>
      </c>
      <c r="M13" s="1" t="s">
        <v>176</v>
      </c>
      <c r="N13" s="1" t="s">
        <v>176</v>
      </c>
      <c r="O13" s="1" t="s">
        <v>177</v>
      </c>
      <c r="P13" s="1" t="s">
        <v>178</v>
      </c>
      <c r="Q13" s="1" t="s">
        <v>179</v>
      </c>
      <c r="R13" s="1" t="s">
        <v>256</v>
      </c>
      <c r="S13" s="1" t="s">
        <v>181</v>
      </c>
      <c r="T13" s="1" t="s">
        <v>182</v>
      </c>
      <c r="U13" s="1" t="s">
        <v>191</v>
      </c>
      <c r="V13" s="1" t="s">
        <v>192</v>
      </c>
    </row>
    <row r="14" s="1" customFormat="1" spans="1:22">
      <c r="A14" s="3">
        <v>21846620804</v>
      </c>
      <c r="B14" s="1" t="s">
        <v>243</v>
      </c>
      <c r="C14" s="1" t="s">
        <v>257</v>
      </c>
      <c r="D14" s="1" t="s">
        <v>170</v>
      </c>
      <c r="E14" s="1" t="s">
        <v>258</v>
      </c>
      <c r="F14" s="1" t="s">
        <v>168</v>
      </c>
      <c r="G14" s="1" t="s">
        <v>172</v>
      </c>
      <c r="H14" s="1" t="s">
        <v>173</v>
      </c>
      <c r="I14" s="1" t="s">
        <v>259</v>
      </c>
      <c r="J14" s="1" t="s">
        <v>30</v>
      </c>
      <c r="K14" s="1" t="s">
        <v>260</v>
      </c>
      <c r="L14" s="1" t="s">
        <v>260</v>
      </c>
      <c r="M14" s="1" t="s">
        <v>176</v>
      </c>
      <c r="N14" s="1" t="s">
        <v>176</v>
      </c>
      <c r="O14" s="1" t="s">
        <v>177</v>
      </c>
      <c r="P14" s="1" t="s">
        <v>178</v>
      </c>
      <c r="Q14" s="1" t="s">
        <v>179</v>
      </c>
      <c r="R14" s="1" t="s">
        <v>261</v>
      </c>
      <c r="S14" s="1" t="s">
        <v>181</v>
      </c>
      <c r="T14" s="1" t="s">
        <v>182</v>
      </c>
      <c r="U14" s="1" t="s">
        <v>191</v>
      </c>
      <c r="V14" s="1" t="s">
        <v>184</v>
      </c>
    </row>
    <row r="15" s="1" customFormat="1" spans="1:22">
      <c r="A15" s="3">
        <v>21846436681</v>
      </c>
      <c r="B15" s="1" t="s">
        <v>243</v>
      </c>
      <c r="C15" s="1" t="s">
        <v>262</v>
      </c>
      <c r="D15" s="1" t="s">
        <v>252</v>
      </c>
      <c r="E15" s="1" t="s">
        <v>263</v>
      </c>
      <c r="F15" s="1" t="s">
        <v>168</v>
      </c>
      <c r="G15" s="1" t="s">
        <v>172</v>
      </c>
      <c r="H15" s="1" t="s">
        <v>173</v>
      </c>
      <c r="I15" s="1" t="s">
        <v>264</v>
      </c>
      <c r="J15" s="1" t="s">
        <v>30</v>
      </c>
      <c r="K15" s="1" t="s">
        <v>265</v>
      </c>
      <c r="L15" s="1" t="s">
        <v>265</v>
      </c>
      <c r="M15" s="1" t="s">
        <v>176</v>
      </c>
      <c r="N15" s="1" t="s">
        <v>176</v>
      </c>
      <c r="O15" s="1" t="s">
        <v>177</v>
      </c>
      <c r="P15" s="1" t="s">
        <v>178</v>
      </c>
      <c r="Q15" s="1" t="s">
        <v>179</v>
      </c>
      <c r="R15" s="1" t="s">
        <v>266</v>
      </c>
      <c r="S15" s="1" t="s">
        <v>181</v>
      </c>
      <c r="T15" s="1" t="s">
        <v>182</v>
      </c>
      <c r="U15" s="1" t="s">
        <v>191</v>
      </c>
      <c r="V15" s="1" t="s">
        <v>192</v>
      </c>
    </row>
    <row r="16" s="1" customFormat="1" spans="1:22">
      <c r="A16" s="3">
        <v>21844832319</v>
      </c>
      <c r="B16" s="1" t="s">
        <v>267</v>
      </c>
      <c r="C16" s="1" t="s">
        <v>268</v>
      </c>
      <c r="D16" s="1" t="s">
        <v>269</v>
      </c>
      <c r="E16" s="1" t="s">
        <v>270</v>
      </c>
      <c r="F16" s="1" t="s">
        <v>206</v>
      </c>
      <c r="G16" s="1" t="s">
        <v>172</v>
      </c>
      <c r="H16" s="1" t="s">
        <v>173</v>
      </c>
      <c r="I16" s="1" t="s">
        <v>271</v>
      </c>
      <c r="J16" s="1" t="s">
        <v>30</v>
      </c>
      <c r="K16" s="1" t="s">
        <v>265</v>
      </c>
      <c r="L16" s="1" t="s">
        <v>265</v>
      </c>
      <c r="M16" s="1" t="s">
        <v>176</v>
      </c>
      <c r="N16" s="1" t="s">
        <v>176</v>
      </c>
      <c r="O16" s="1" t="s">
        <v>177</v>
      </c>
      <c r="P16" s="1" t="s">
        <v>178</v>
      </c>
      <c r="Q16" s="1" t="s">
        <v>179</v>
      </c>
      <c r="R16" s="1" t="s">
        <v>272</v>
      </c>
      <c r="S16" s="1" t="s">
        <v>181</v>
      </c>
      <c r="T16" s="1" t="s">
        <v>182</v>
      </c>
      <c r="U16" s="1" t="s">
        <v>191</v>
      </c>
      <c r="V16" s="1" t="s">
        <v>273</v>
      </c>
    </row>
    <row r="17" s="1" customFormat="1" spans="1:22">
      <c r="A17" s="3">
        <v>21830384124</v>
      </c>
      <c r="B17" s="1" t="s">
        <v>274</v>
      </c>
      <c r="C17" s="1" t="s">
        <v>275</v>
      </c>
      <c r="D17" s="1" t="s">
        <v>245</v>
      </c>
      <c r="E17" s="1" t="s">
        <v>276</v>
      </c>
      <c r="F17" s="1" t="s">
        <v>226</v>
      </c>
      <c r="G17" s="1" t="s">
        <v>172</v>
      </c>
      <c r="H17" s="1" t="s">
        <v>173</v>
      </c>
      <c r="I17" s="1" t="s">
        <v>277</v>
      </c>
      <c r="J17" s="1" t="s">
        <v>30</v>
      </c>
      <c r="K17" s="1" t="s">
        <v>278</v>
      </c>
      <c r="L17" s="1" t="s">
        <v>278</v>
      </c>
      <c r="M17" s="1" t="s">
        <v>176</v>
      </c>
      <c r="N17" s="1" t="s">
        <v>176</v>
      </c>
      <c r="O17" s="1" t="s">
        <v>177</v>
      </c>
      <c r="P17" s="1" t="s">
        <v>178</v>
      </c>
      <c r="Q17" s="1" t="s">
        <v>179</v>
      </c>
      <c r="R17" s="1" t="s">
        <v>279</v>
      </c>
      <c r="S17" s="1" t="s">
        <v>181</v>
      </c>
      <c r="T17" s="1" t="s">
        <v>182</v>
      </c>
      <c r="U17" s="1" t="s">
        <v>191</v>
      </c>
      <c r="V17" s="1" t="s">
        <v>192</v>
      </c>
    </row>
    <row r="18" s="1" customFormat="1" spans="1:22">
      <c r="A18" s="3">
        <v>21788077340</v>
      </c>
      <c r="B18" s="1" t="s">
        <v>280</v>
      </c>
      <c r="C18" s="1" t="s">
        <v>281</v>
      </c>
      <c r="D18" s="1" t="s">
        <v>282</v>
      </c>
      <c r="E18" s="1" t="s">
        <v>283</v>
      </c>
      <c r="F18" s="1" t="s">
        <v>206</v>
      </c>
      <c r="G18" s="1" t="s">
        <v>172</v>
      </c>
      <c r="H18" s="1" t="s">
        <v>173</v>
      </c>
      <c r="I18" s="1" t="s">
        <v>284</v>
      </c>
      <c r="J18" s="1" t="s">
        <v>30</v>
      </c>
      <c r="K18" s="1" t="s">
        <v>285</v>
      </c>
      <c r="L18" s="1" t="s">
        <v>285</v>
      </c>
      <c r="M18" s="1" t="s">
        <v>176</v>
      </c>
      <c r="N18" s="1" t="s">
        <v>176</v>
      </c>
      <c r="O18" s="1" t="s">
        <v>177</v>
      </c>
      <c r="P18" s="1" t="s">
        <v>178</v>
      </c>
      <c r="Q18" s="1" t="s">
        <v>179</v>
      </c>
      <c r="R18" s="1" t="s">
        <v>286</v>
      </c>
      <c r="S18" s="1" t="s">
        <v>181</v>
      </c>
      <c r="T18" s="1" t="s">
        <v>182</v>
      </c>
      <c r="U18" s="1" t="s">
        <v>191</v>
      </c>
      <c r="V18" s="1" t="s">
        <v>184</v>
      </c>
    </row>
    <row r="19" s="1" customFormat="1" spans="1:22">
      <c r="A19" s="3">
        <v>21567688600</v>
      </c>
      <c r="B19" s="1" t="s">
        <v>287</v>
      </c>
      <c r="C19" s="1" t="s">
        <v>288</v>
      </c>
      <c r="D19" s="1" t="s">
        <v>289</v>
      </c>
      <c r="E19" s="1" t="s">
        <v>290</v>
      </c>
      <c r="F19" s="1" t="s">
        <v>226</v>
      </c>
      <c r="G19" s="1" t="s">
        <v>172</v>
      </c>
      <c r="H19" s="1" t="s">
        <v>173</v>
      </c>
      <c r="I19" s="1" t="s">
        <v>291</v>
      </c>
      <c r="J19" s="1" t="s">
        <v>30</v>
      </c>
      <c r="K19" s="1" t="s">
        <v>292</v>
      </c>
      <c r="L19" s="1" t="s">
        <v>292</v>
      </c>
      <c r="M19" s="1" t="s">
        <v>176</v>
      </c>
      <c r="N19" s="1" t="s">
        <v>176</v>
      </c>
      <c r="O19" s="1" t="s">
        <v>177</v>
      </c>
      <c r="P19" s="1" t="s">
        <v>178</v>
      </c>
      <c r="Q19" s="1" t="s">
        <v>179</v>
      </c>
      <c r="R19" s="1" t="s">
        <v>293</v>
      </c>
      <c r="S19" s="1" t="s">
        <v>181</v>
      </c>
      <c r="T19" s="1" t="s">
        <v>182</v>
      </c>
      <c r="U19" s="1" t="s">
        <v>191</v>
      </c>
      <c r="V19" s="1" t="s">
        <v>294</v>
      </c>
    </row>
    <row r="20" s="1" customFormat="1" spans="1:22">
      <c r="A20" s="3">
        <v>21041009844</v>
      </c>
      <c r="B20" s="1" t="s">
        <v>295</v>
      </c>
      <c r="C20" s="1" t="s">
        <v>296</v>
      </c>
      <c r="D20" s="1" t="s">
        <v>297</v>
      </c>
      <c r="E20" s="1" t="s">
        <v>298</v>
      </c>
      <c r="F20" s="1" t="s">
        <v>168</v>
      </c>
      <c r="G20" s="1" t="s">
        <v>172</v>
      </c>
      <c r="H20" s="1" t="s">
        <v>173</v>
      </c>
      <c r="I20" s="1" t="s">
        <v>299</v>
      </c>
      <c r="J20" s="1" t="s">
        <v>30</v>
      </c>
      <c r="K20" s="1" t="s">
        <v>300</v>
      </c>
      <c r="L20" s="1" t="s">
        <v>300</v>
      </c>
      <c r="M20" s="1" t="s">
        <v>176</v>
      </c>
      <c r="N20" s="1" t="s">
        <v>176</v>
      </c>
      <c r="O20" s="1" t="s">
        <v>177</v>
      </c>
      <c r="P20" s="1" t="s">
        <v>178</v>
      </c>
      <c r="Q20" s="1" t="s">
        <v>179</v>
      </c>
      <c r="R20" s="1" t="s">
        <v>301</v>
      </c>
      <c r="S20" s="1" t="s">
        <v>181</v>
      </c>
      <c r="T20" s="1" t="s">
        <v>182</v>
      </c>
      <c r="U20" s="1" t="s">
        <v>183</v>
      </c>
      <c r="V20" s="1" t="s">
        <v>302</v>
      </c>
    </row>
    <row r="21" s="1" customFormat="1" spans="1:22">
      <c r="A21" s="3">
        <v>18845037491</v>
      </c>
      <c r="B21" s="1" t="s">
        <v>303</v>
      </c>
      <c r="C21" s="1" t="s">
        <v>304</v>
      </c>
      <c r="D21" s="1" t="s">
        <v>305</v>
      </c>
      <c r="E21" s="1" t="s">
        <v>306</v>
      </c>
      <c r="F21" s="1" t="s">
        <v>226</v>
      </c>
      <c r="G21" s="1" t="s">
        <v>172</v>
      </c>
      <c r="H21" s="1" t="s">
        <v>173</v>
      </c>
      <c r="I21" s="1" t="s">
        <v>307</v>
      </c>
      <c r="J21" s="1" t="s">
        <v>30</v>
      </c>
      <c r="K21" s="1" t="s">
        <v>308</v>
      </c>
      <c r="L21" s="1" t="s">
        <v>308</v>
      </c>
      <c r="M21" s="1" t="s">
        <v>176</v>
      </c>
      <c r="N21" s="1" t="s">
        <v>176</v>
      </c>
      <c r="O21" s="1" t="s">
        <v>177</v>
      </c>
      <c r="P21" s="1" t="s">
        <v>178</v>
      </c>
      <c r="Q21" s="1" t="s">
        <v>179</v>
      </c>
      <c r="R21" s="1" t="s">
        <v>309</v>
      </c>
      <c r="S21" s="1" t="s">
        <v>181</v>
      </c>
      <c r="T21" s="1" t="s">
        <v>182</v>
      </c>
      <c r="U21" s="1" t="s">
        <v>183</v>
      </c>
      <c r="V21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2022-12-07T02:22:26Z</dcterms:created>
  <dcterms:modified xsi:type="dcterms:W3CDTF">2022-12-07T02:40:40Z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E79DDE3EBA4541858499C649D1C53617</vt:lpwstr>
  </property>
  <property fmtid="{D5CDD505-2E9C-101B-9397-08002B2CF9AE}" pid="3" name="KSOProductBuildVer">
    <vt:lpwstr>2052-11.1.0.12763</vt:lpwstr>
  </property>
</Properties>
</file>