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对账!$1:$6</definedName>
  </definedNames>
  <calcPr calcId="144525"/>
</workbook>
</file>

<file path=xl/sharedStrings.xml><?xml version="1.0" encoding="utf-8"?>
<sst xmlns="http://schemas.openxmlformats.org/spreadsheetml/2006/main" count="128" uniqueCount="89">
  <si>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</si>
  <si>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</si>
  <si>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</si>
  <si>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</si>
  <si>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</si>
  <si>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</si>
  <si>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</si>
  <si>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</si>
  <si>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</si>
  <si>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</si>
  <si>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</si>
  <si>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</si>
  <si>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</si>
  <si>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</si>
  <si>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</si>
  <si>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</si>
  <si>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</si>
  <si>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</si>
  <si>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</si>
  <si>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</si>
  <si>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</si>
  <si>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</si>
  <si>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</si>
  <si>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</si>
  <si>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</si>
  <si>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21824721512	</t>
  </si>
  <si>
    <t>Ctrip</t>
  </si>
  <si>
    <t>正常</t>
  </si>
  <si>
    <t>[武汉]麗枫酒店(武汉理工大学店)(67325052)</t>
  </si>
  <si>
    <t>豪华双床房&lt;双人入住&gt;&lt;内宾&gt;&lt;预付&gt;&lt;双早&gt;</t>
  </si>
  <si>
    <t>CNY</t>
  </si>
  <si>
    <t>林亚维</t>
  </si>
  <si>
    <t>CA363221208CNY</t>
  </si>
  <si>
    <t>未提现</t>
  </si>
  <si>
    <t>携程开票</t>
  </si>
  <si>
    <t xml:space="preserve">2809144	</t>
  </si>
  <si>
    <t xml:space="preserve">104861637450	</t>
  </si>
  <si>
    <t>取消</t>
  </si>
  <si>
    <t xml:space="preserve">999221828124466	</t>
  </si>
  <si>
    <t>[五华]五华热矿泥温泉度假村(99113525)</t>
  </si>
  <si>
    <t>标准双床&lt;特别促销&gt;&lt;双人入住&gt;&lt;日历房套餐高价值&gt;&lt;双早&gt;&lt;新酒店礼盒&gt;</t>
  </si>
  <si>
    <t>陈佩英,杨玲娟</t>
  </si>
  <si>
    <t xml:space="preserve">	</t>
  </si>
  <si>
    <t xml:space="preserve">999221828133959	</t>
  </si>
  <si>
    <t>陈佩英,吴月好,孙泳添</t>
  </si>
  <si>
    <t>，</t>
  </si>
  <si>
    <t>999221828124466</t>
  </si>
  <si>
    <t>202211211539370020</t>
  </si>
  <si>
    <t>999221828133959</t>
  </si>
  <si>
    <t>202211211541110071</t>
  </si>
  <si>
    <t>房集：i221208093841 1750元</t>
  </si>
  <si>
    <t>CNY / HKD 当前参考汇率: 1.117316448</t>
  </si>
  <si>
    <t>总计： 1750 CNY/
1955.3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</si>
  <si>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</si>
  <si>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</si>
  <si>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</si>
  <si>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</si>
  <si>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</si>
  <si>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</si>
  <si>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</si>
  <si>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</si>
  <si>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</si>
  <si>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</si>
  <si>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</si>
  <si>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</si>
  <si>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</si>
  <si>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</si>
  <si>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</si>
  <si>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</si>
  <si>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</si>
  <si>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</si>
  <si>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</si>
  <si>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2022-11-19</t>
  </si>
  <si>
    <t>2809144</t>
  </si>
  <si>
    <t>麗枫酒店(武汉理工大学店)</t>
  </si>
  <si>
    <t>2022-11-22</t>
  </si>
  <si>
    <t>2022-11-23</t>
  </si>
  <si>
    <t>退房日周结</t>
  </si>
  <si>
    <t>309.06</t>
  </si>
  <si>
    <t>RMB</t>
  </si>
  <si>
    <t>0</t>
  </si>
  <si>
    <t>0.00</t>
  </si>
  <si>
    <t>携程国内直连(DD)</t>
  </si>
  <si>
    <t>01.011249</t>
  </si>
  <si>
    <t>2022-11-19 14:38:43</t>
  </si>
  <si>
    <t>否</t>
  </si>
  <si>
    <t>汇智国际旅游发展有限公司</t>
  </si>
  <si>
    <t>直连</t>
  </si>
  <si>
    <t>中国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</si>
</sst>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14</xdr:col>
      <xdr:colOff>266700</xdr:colOff>
      <xdr:row>48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57550"/>
          <a:ext cx="10525125" cy="5029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workbookViewId="0">
      <selection activeCell="A1" sqref="$A1:$XFD1048576"/>
    </sheetView>
  </sheetViews>
  <sheetFormatPr defaultColWidth="9" defaultRowHeight="13.5" outlineLevelRow="4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44887</v>
      </c>
      <c r="G2" s="6">
        <v>44888</v>
      </c>
      <c r="H2" s="4">
        <v>1</v>
      </c>
      <c r="I2" s="4">
        <v>1</v>
      </c>
      <c r="J2" s="4">
        <v>1</v>
      </c>
      <c r="K2" s="4" t="s">
        <v>30</v>
      </c>
      <c r="L2" s="4">
        <v>309.06</v>
      </c>
      <c r="M2" s="4">
        <v>309.06</v>
      </c>
      <c r="N2" s="4" t="s">
        <v>31</v>
      </c>
      <c r="O2" s="4" t="s">
        <v>32</v>
      </c>
      <c r="P2" s="4" t="s">
        <v>33</v>
      </c>
      <c r="Q2" s="4">
        <v>0</v>
      </c>
      <c r="R2" s="7">
        <v>44884</v>
      </c>
      <c r="S2" s="6">
        <v>44903</v>
      </c>
      <c r="T2" s="4" t="s">
        <v>34</v>
      </c>
      <c r="U2" s="4">
        <v>309.06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44887</v>
      </c>
      <c r="G3" s="6">
        <v>44888</v>
      </c>
      <c r="H3" s="4">
        <v>1</v>
      </c>
      <c r="I3" s="4">
        <v>1</v>
      </c>
      <c r="J3" s="4">
        <v>1</v>
      </c>
      <c r="K3" s="4" t="s">
        <v>30</v>
      </c>
      <c r="L3" s="4">
        <v>-309.06</v>
      </c>
      <c r="M3" s="4">
        <v>-309.06</v>
      </c>
      <c r="N3" s="4" t="s">
        <v>31</v>
      </c>
      <c r="O3" s="4" t="s">
        <v>32</v>
      </c>
      <c r="P3" s="4" t="s">
        <v>33</v>
      </c>
      <c r="Q3" s="4">
        <v>0</v>
      </c>
      <c r="R3" s="7">
        <v>44884</v>
      </c>
      <c r="S3" s="6">
        <v>44903</v>
      </c>
      <c r="T3" s="4" t="s">
        <v>34</v>
      </c>
      <c r="U3" s="4">
        <v>-309.06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44887</v>
      </c>
      <c r="G4" s="6">
        <v>44888</v>
      </c>
      <c r="H4" s="4">
        <v>2</v>
      </c>
      <c r="I4" s="4">
        <v>1</v>
      </c>
      <c r="J4" s="4">
        <v>2</v>
      </c>
      <c r="K4" s="4" t="s">
        <v>30</v>
      </c>
      <c r="L4" s="4">
        <v>700</v>
      </c>
      <c r="M4" s="4">
        <v>700</v>
      </c>
      <c r="N4" s="4" t="s">
        <v>41</v>
      </c>
      <c r="O4" s="4" t="s">
        <v>32</v>
      </c>
      <c r="P4" s="4" t="s">
        <v>33</v>
      </c>
      <c r="Q4" s="4">
        <v>0</v>
      </c>
      <c r="R4" s="7">
        <v>44886</v>
      </c>
      <c r="S4" s="6">
        <v>44903</v>
      </c>
      <c r="T4" s="4" t="s">
        <v>34</v>
      </c>
      <c r="U4" s="4">
        <v>700</v>
      </c>
      <c r="V4" s="4">
        <v>0</v>
      </c>
      <c r="W4" s="4">
        <v>0</v>
      </c>
      <c r="X4" s="4" t="s">
        <v>42</v>
      </c>
      <c r="Y4" s="4" t="s">
        <v>42</v>
      </c>
    </row>
    <row r="5" s="4" customFormat="1" spans="1:25">
      <c r="A5" s="4" t="s">
        <v>43</v>
      </c>
      <c r="B5" s="4" t="s">
        <v>26</v>
      </c>
      <c r="C5" s="4" t="s">
        <v>27</v>
      </c>
      <c r="D5" s="4" t="s">
        <v>39</v>
      </c>
      <c r="E5" s="4" t="s">
        <v>40</v>
      </c>
      <c r="F5" s="6">
        <v>44887</v>
      </c>
      <c r="G5" s="6">
        <v>44888</v>
      </c>
      <c r="H5" s="4">
        <v>3</v>
      </c>
      <c r="I5" s="4">
        <v>1</v>
      </c>
      <c r="J5" s="4">
        <v>3</v>
      </c>
      <c r="K5" s="4" t="s">
        <v>30</v>
      </c>
      <c r="L5" s="4">
        <v>1050</v>
      </c>
      <c r="M5" s="4">
        <v>1050</v>
      </c>
      <c r="N5" s="4" t="s">
        <v>44</v>
      </c>
      <c r="O5" s="4" t="s">
        <v>32</v>
      </c>
      <c r="P5" s="4" t="s">
        <v>33</v>
      </c>
      <c r="Q5" s="4">
        <v>0</v>
      </c>
      <c r="R5" s="7">
        <v>44886</v>
      </c>
      <c r="S5" s="6">
        <v>44903</v>
      </c>
      <c r="T5" s="4" t="s">
        <v>34</v>
      </c>
      <c r="U5" s="4">
        <v>1050</v>
      </c>
      <c r="V5" s="4">
        <v>0</v>
      </c>
      <c r="W5" s="4">
        <v>0</v>
      </c>
      <c r="X5" s="4" t="s">
        <v>42</v>
      </c>
      <c r="Y5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B7" sqref="B7"/>
    </sheetView>
  </sheetViews>
  <sheetFormatPr defaultColWidth="9" defaultRowHeight="13.5"/>
  <cols>
    <col min="1" max="1" width="12.625" style="4"/>
    <col min="2" max="3" width="11.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45</v>
      </c>
    </row>
    <row r="2" s="4" customFormat="1" spans="1:9">
      <c r="A2" s="5">
        <v>21824721512</v>
      </c>
      <c r="B2" s="6">
        <v>44887</v>
      </c>
      <c r="C2" s="6">
        <v>44888</v>
      </c>
      <c r="D2" s="4">
        <v>0</v>
      </c>
      <c r="E2" s="4" t="str">
        <f>VLOOKUP(A2,HOP!A:L,12,0)</f>
        <v>309.06</v>
      </c>
      <c r="F2" s="4" t="str">
        <f>VLOOKUP(A2,HOP!A:C,3,0)</f>
        <v>2809144</v>
      </c>
      <c r="G2" s="4">
        <f>D2-E2</f>
        <v>-309.06</v>
      </c>
      <c r="H2" s="4" t="str">
        <f>$H$1&amp;F2</f>
        <v>，2809144</v>
      </c>
      <c r="I2" s="4" t="str">
        <f>VLOOKUP(A2,HOP!A:U,21,0)</f>
        <v>直连</v>
      </c>
    </row>
    <row r="3" s="4" customFormat="1" spans="1:10">
      <c r="A3" s="8" t="s">
        <v>46</v>
      </c>
      <c r="B3" s="6">
        <v>44887</v>
      </c>
      <c r="C3" s="6">
        <v>44888</v>
      </c>
      <c r="D3" s="4">
        <v>700</v>
      </c>
      <c r="E3" s="4">
        <v>700</v>
      </c>
      <c r="F3" s="9" t="s">
        <v>47</v>
      </c>
      <c r="G3" s="4">
        <f>D3-E3</f>
        <v>0</v>
      </c>
      <c r="H3" s="4" t="str">
        <f>$H$1&amp;F3</f>
        <v>，202211211539370020</v>
      </c>
      <c r="I3" s="4" t="e">
        <f>VLOOKUP(A3,HOP!A:U,21,0)</f>
        <v>#N/A</v>
      </c>
      <c r="J3" s="4">
        <v>11.21</v>
      </c>
    </row>
    <row r="4" s="4" customFormat="1" spans="1:10">
      <c r="A4" s="8" t="s">
        <v>48</v>
      </c>
      <c r="B4" s="6">
        <v>44887</v>
      </c>
      <c r="C4" s="6">
        <v>44888</v>
      </c>
      <c r="D4" s="4">
        <v>1050</v>
      </c>
      <c r="E4" s="4">
        <v>1050</v>
      </c>
      <c r="F4" s="9" t="s">
        <v>49</v>
      </c>
      <c r="G4" s="4">
        <f>D4-E4</f>
        <v>0</v>
      </c>
      <c r="H4" s="4" t="str">
        <f>$H$1&amp;F4</f>
        <v>，202211211541110071</v>
      </c>
      <c r="I4" s="4" t="e">
        <f>VLOOKUP(A4,HOP!A:U,21,0)</f>
        <v>#N/A</v>
      </c>
      <c r="J4" s="4">
        <v>11.21</v>
      </c>
    </row>
    <row r="6" spans="4:4">
      <c r="D6" s="4">
        <f>SUM(D2:D5)</f>
        <v>1750</v>
      </c>
    </row>
    <row r="11" spans="1:1">
      <c r="A11" s="4" t="s">
        <v>50</v>
      </c>
    </row>
    <row r="12" spans="1:1">
      <c r="A12" s="4" t="s">
        <v>51</v>
      </c>
    </row>
    <row r="13" spans="1:1">
      <c r="A13" s="4" t="s">
        <v>52</v>
      </c>
    </row>
  </sheetData>
  <autoFilter ref="A1:XFD6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2">
      <c r="A1" s="2" t="s">
        <v>53</v>
      </c>
      <c r="B1" s="2" t="s">
        <v>54</v>
      </c>
      <c r="C1" s="2" t="s">
        <v>55</v>
      </c>
      <c r="D1" s="2" t="s">
        <v>56</v>
      </c>
      <c r="E1" s="2" t="s">
        <v>13</v>
      </c>
      <c r="F1" s="2" t="s">
        <v>5</v>
      </c>
      <c r="G1" s="2" t="s">
        <v>6</v>
      </c>
      <c r="H1" s="2" t="s">
        <v>57</v>
      </c>
      <c r="I1" s="2" t="s">
        <v>58</v>
      </c>
      <c r="J1" s="2" t="s">
        <v>59</v>
      </c>
      <c r="K1" s="2" t="s">
        <v>60</v>
      </c>
      <c r="L1" s="2" t="s">
        <v>61</v>
      </c>
      <c r="M1" s="2" t="s">
        <v>62</v>
      </c>
      <c r="N1" s="2" t="s">
        <v>63</v>
      </c>
      <c r="O1" s="2" t="s">
        <v>64</v>
      </c>
      <c r="P1" s="2" t="s">
        <v>65</v>
      </c>
      <c r="Q1" s="2" t="s">
        <v>66</v>
      </c>
      <c r="R1" s="2" t="s">
        <v>67</v>
      </c>
      <c r="S1" s="2" t="s">
        <v>68</v>
      </c>
      <c r="T1" s="2" t="s">
        <v>69</v>
      </c>
      <c r="U1" s="2" t="s">
        <v>70</v>
      </c>
      <c r="V1" s="2" t="s">
        <v>71</v>
      </c>
    </row>
    <row r="2" s="1" customFormat="1" spans="1:22">
      <c r="A2" s="3">
        <v>21824721512</v>
      </c>
      <c r="B2" s="1" t="s">
        <v>72</v>
      </c>
      <c r="C2" s="1" t="s">
        <v>73</v>
      </c>
      <c r="D2" s="1" t="s">
        <v>74</v>
      </c>
      <c r="E2" s="1" t="s">
        <v>31</v>
      </c>
      <c r="F2" s="1" t="s">
        <v>75</v>
      </c>
      <c r="G2" s="1" t="s">
        <v>76</v>
      </c>
      <c r="H2" s="1" t="s">
        <v>77</v>
      </c>
      <c r="I2" s="1" t="s">
        <v>78</v>
      </c>
      <c r="J2" s="1" t="s">
        <v>79</v>
      </c>
      <c r="K2" s="1" t="s">
        <v>78</v>
      </c>
      <c r="L2" s="1" t="s">
        <v>78</v>
      </c>
      <c r="M2" s="1" t="s">
        <v>80</v>
      </c>
      <c r="N2" s="1" t="s">
        <v>80</v>
      </c>
      <c r="O2" s="1" t="s">
        <v>81</v>
      </c>
      <c r="P2" s="1" t="s">
        <v>82</v>
      </c>
      <c r="Q2" s="1" t="s">
        <v>83</v>
      </c>
      <c r="R2" s="1" t="s">
        <v>84</v>
      </c>
      <c r="S2" s="1" t="s">
        <v>85</v>
      </c>
      <c r="T2" s="1" t="s">
        <v>86</v>
      </c>
      <c r="U2" s="1" t="s">
        <v>87</v>
      </c>
      <c r="V2" s="1" t="s">
        <v>88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2022-12-08T01:27:15Z</dcterms:created>
  <dcterms:modified xsi:type="dcterms:W3CDTF">2022-12-08T01:39:12Z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D973D93C4BB74583B99A5E262824D56F</vt:lpwstr>
  </property>
  <property fmtid="{D5CDD505-2E9C-101B-9397-08002B2CF9AE}" pid="3" name="KSOProductBuildVer">
    <vt:lpwstr>2052-11.1.0.12763</vt:lpwstr>
  </property>
</Properties>
</file>