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<sst xmlns="http://schemas.openxmlformats.org/spreadsheetml/2006/main" count="511" uniqueCount="239">
  <si>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</si>
  <si>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</si>
  <si>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</si>
  <si>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</si>
  <si>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</si>
  <si>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</si>
  <si>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</si>
  <si>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</si>
  <si>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</si>
  <si>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</si>
  <si>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</si>
  <si>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</si>
  <si>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</si>
  <si>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</si>
  <si>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</si>
  <si>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</si>
  <si>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</si>
  <si>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</si>
  <si>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</si>
  <si>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</si>
  <si>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</si>
  <si>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</si>
  <si>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</si>
  <si>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</si>
  <si>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</si>
  <si>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17844959222	</t>
  </si>
  <si>
    <t>Ctrip</t>
  </si>
  <si>
    <t>正常</t>
  </si>
  <si>
    <t>[巴厘岛]巴厘岛国际机场诺富特酒店(Novotel Bali Ngurah Rai Airport)(37220633)</t>
  </si>
  <si>
    <t>高级双床房&lt;不退款&gt;&lt;2人入住&gt;</t>
  </si>
  <si>
    <t>USD</t>
  </si>
  <si>
    <t>lee/chohee</t>
  </si>
  <si>
    <t>CA5326221208USD</t>
  </si>
  <si>
    <t>未提现</t>
  </si>
  <si>
    <t>携程开票</t>
  </si>
  <si>
    <t xml:space="preserve">	</t>
  </si>
  <si>
    <t xml:space="preserve">18870721714	</t>
  </si>
  <si>
    <t>[迪拜]迪拜H酒店(The H Dubai)(37197626)</t>
  </si>
  <si>
    <t>豪华房&lt;2人入住&gt;&lt;不退款&gt;</t>
  </si>
  <si>
    <t>Zem/Lucas, Zem/Lucas</t>
  </si>
  <si>
    <t xml:space="preserve">30097419	</t>
  </si>
  <si>
    <t xml:space="preserve">18893508962	</t>
  </si>
  <si>
    <t>[新加坡]新加坡悦乐加东酒店(SG Clean)(Village Hotel Katong by Far East Hospitality (SG Clean))(37206359)</t>
  </si>
  <si>
    <t>高级客房&lt;不退款&gt;&lt;2人入住&gt;</t>
  </si>
  <si>
    <t>YAN/PENGCHENG</t>
  </si>
  <si>
    <t xml:space="preserve">178076358	</t>
  </si>
  <si>
    <t xml:space="preserve">18906927768	</t>
  </si>
  <si>
    <t>Saharudin/Fatin</t>
  </si>
  <si>
    <t xml:space="preserve">2672356	</t>
  </si>
  <si>
    <t xml:space="preserve">178268168	</t>
  </si>
  <si>
    <t xml:space="preserve">21105088796	</t>
  </si>
  <si>
    <t>[曼谷]剧院酒店 (SHA Plus+)(Theatre Residence)(37228518)</t>
  </si>
  <si>
    <t>高级房&lt;2人入住&gt;&lt;不退款&gt;</t>
  </si>
  <si>
    <t>Reinke /Ronny</t>
  </si>
  <si>
    <t>EXP-2015528766</t>
  </si>
  <si>
    <t>EXP-2015528767</t>
  </si>
  <si>
    <t xml:space="preserve">EXP-2015528768	</t>
  </si>
  <si>
    <t xml:space="preserve">21197377951	</t>
  </si>
  <si>
    <t>[马德里]托莱多门酒店(Hotel Puerta de Toledo)(37226850)</t>
  </si>
  <si>
    <t>标准房&lt;2人入住&gt;&lt;不退款&gt;</t>
  </si>
  <si>
    <t>Laux/Heidi</t>
  </si>
  <si>
    <t xml:space="preserve">2710618	</t>
  </si>
  <si>
    <t xml:space="preserve">21813363792	</t>
  </si>
  <si>
    <t>[民丹岛]民丹岛悦梿(Cassia Bintan)(44800780)</t>
  </si>
  <si>
    <t>1卧室公寓花园阁楼&lt;2人入住&gt;&lt;不退款&gt;</t>
  </si>
  <si>
    <t>Khoo/Gin Wee,Khoo/Gin Wee,Khoo/Gin Wee,Khoo/Gin Wee</t>
  </si>
  <si>
    <t xml:space="preserve">2804190	</t>
  </si>
  <si>
    <t xml:space="preserve"> 33437793	</t>
  </si>
  <si>
    <t xml:space="preserve">21837725813	</t>
  </si>
  <si>
    <t>[吉隆坡]吉隆坡盛贸饭店(Traders Hotel, Kuala Lumpur)(44800732)</t>
  </si>
  <si>
    <t>双子塔景豪华特大床房&lt;2人入住&gt;&lt;不退款&gt;&lt;早餐&gt;</t>
  </si>
  <si>
    <t>FENG/SONGZHE</t>
  </si>
  <si>
    <t xml:space="preserve">2821381	</t>
  </si>
  <si>
    <t xml:space="preserve">11455922941	</t>
  </si>
  <si>
    <t xml:space="preserve">21847692293	</t>
  </si>
  <si>
    <t>[帕赛市]马尼拉索菲特菲律宾广场酒店（多功能酒店）(Sofitel Philippine Plaza Manila)(37205640)</t>
  </si>
  <si>
    <t>高级城景双床房&lt;2人入住&gt;&lt;不退款&gt;</t>
  </si>
  <si>
    <t>KIM/EUNSEO</t>
  </si>
  <si>
    <t xml:space="preserve">2835192	</t>
  </si>
  <si>
    <t>取消</t>
  </si>
  <si>
    <t xml:space="preserve">21849193026	</t>
  </si>
  <si>
    <t>[哥打京那巴鲁]哥打京那巴鲁元明大酒店(Ming Garden Hotel &amp; Residences Kota Kinabalu)(40721484)</t>
  </si>
  <si>
    <t>nor naqib nahri/mohd,nor naqib nahri/mohd</t>
  </si>
  <si>
    <t xml:space="preserve">2838149	</t>
  </si>
  <si>
    <t xml:space="preserve">8574051	</t>
  </si>
  <si>
    <t xml:space="preserve">21849380627	</t>
  </si>
  <si>
    <t>[吉隆坡]吉隆坡丽思卡尔顿酒店(The Ritz-Carlton, Kuala Lumpur)(44800771)</t>
  </si>
  <si>
    <t>豪华特大床房&lt;2人入住&gt;&lt;不退款&gt;&lt;早餐&gt;</t>
  </si>
  <si>
    <t>YU/ZHANGRUI</t>
  </si>
  <si>
    <t xml:space="preserve">2838396	</t>
  </si>
  <si>
    <t xml:space="preserve">167150736	</t>
  </si>
  <si>
    <t xml:space="preserve">21849691295	</t>
  </si>
  <si>
    <t>[吉隆坡]吉隆坡·觅酒店，傲途格精选(Hotel Stripes Kuala Lumpur, Autograph Collection)(40721533)</t>
  </si>
  <si>
    <t>XIE/JIAHUI</t>
  </si>
  <si>
    <t xml:space="preserve">2838958	</t>
  </si>
  <si>
    <t xml:space="preserve">167136960	</t>
  </si>
  <si>
    <t xml:space="preserve">21851436586	</t>
  </si>
  <si>
    <t>[芭堤雅]芭提雅摩达斯度假村(Pattaya Modus Beachfront Resort)(37251787)</t>
  </si>
  <si>
    <t>Sakai/Yasuhito,Sakai/Yasuhito</t>
  </si>
  <si>
    <t xml:space="preserve">2842404	</t>
  </si>
  <si>
    <t xml:space="preserve">285110	</t>
  </si>
  <si>
    <t xml:space="preserve">999221852356715	</t>
  </si>
  <si>
    <t>[釜山]阿瓦尼中央酒店 釜山(Avani Central Busan)(70660487)</t>
  </si>
  <si>
    <t>城景豪华双床房&lt;2人入住&gt;&lt;不退款&gt;</t>
  </si>
  <si>
    <t>CHOI/JEE HWAN</t>
  </si>
  <si>
    <t xml:space="preserve">2843958	</t>
  </si>
  <si>
    <t xml:space="preserve">409403	</t>
  </si>
  <si>
    <t>，</t>
  </si>
  <si>
    <t>A221208105329481</t>
  </si>
  <si>
    <t>A221208105421481</t>
  </si>
  <si>
    <t>USD / HKD 当前参考汇率: 7.79204</t>
  </si>
  <si>
    <t>总计：4976 USD/
38773.19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</si>
  <si>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</si>
  <si>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</si>
  <si>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</si>
  <si>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</si>
  <si>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</si>
  <si>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</si>
  <si>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</si>
  <si>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</si>
  <si>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</si>
  <si>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</si>
  <si>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</si>
  <si>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</si>
  <si>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</si>
  <si>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</si>
  <si>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</si>
  <si>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</si>
  <si>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</si>
  <si>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</si>
  <si>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</si>
  <si>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2022-12-03</t>
  </si>
  <si>
    <t>2843958</t>
  </si>
  <si>
    <t>阿瓦尼中央酒店 釜山</t>
  </si>
  <si>
    <t>CHOI JEE HWAN</t>
  </si>
  <si>
    <t>2022-12-04</t>
  </si>
  <si>
    <t>2022-12-05</t>
  </si>
  <si>
    <t>退房日周结</t>
  </si>
  <si>
    <t>530.45</t>
  </si>
  <si>
    <t>75.00</t>
  </si>
  <si>
    <t>0</t>
  </si>
  <si>
    <t>0.00</t>
  </si>
  <si>
    <t>携程盛景国际直连</t>
  </si>
  <si>
    <t>01.010677</t>
  </si>
  <si>
    <t>2022-12-04 09:53:20</t>
  </si>
  <si>
    <t>否</t>
  </si>
  <si>
    <t>汇智国际旅游发展有限公司</t>
  </si>
  <si>
    <t>直采</t>
  </si>
  <si>
    <t>韩国</t>
  </si>
  <si>
    <t>2842404</t>
  </si>
  <si>
    <t>芭堤雅摩达斯度假村</t>
  </si>
  <si>
    <t>Sakai Yasuhito,Sakai Yasuhito</t>
  </si>
  <si>
    <t>990.16</t>
  </si>
  <si>
    <t>140.00</t>
  </si>
  <si>
    <t>2022-12-03 11:39:07</t>
  </si>
  <si>
    <t>泰国</t>
  </si>
  <si>
    <t>2022-12-02</t>
  </si>
  <si>
    <t>2838958</t>
  </si>
  <si>
    <t>吉隆坡·觅酒店，傲途格精选</t>
  </si>
  <si>
    <t>XIE JIAHUI</t>
  </si>
  <si>
    <t>1774.97</t>
  </si>
  <si>
    <t>251.00</t>
  </si>
  <si>
    <t>2022-12-02 11:23:50</t>
  </si>
  <si>
    <t>马来西亚</t>
  </si>
  <si>
    <t>2022-12-01</t>
  </si>
  <si>
    <t>2838396</t>
  </si>
  <si>
    <t>吉隆坡丽思卡尔顿酒店</t>
  </si>
  <si>
    <t>YU ZHANGRUI</t>
  </si>
  <si>
    <t>3071.39</t>
  </si>
  <si>
    <t>432.00</t>
  </si>
  <si>
    <t>2022-12-02 14:40:09</t>
  </si>
  <si>
    <t>2838149</t>
  </si>
  <si>
    <t>哥打京那巴鲁元明大酒店</t>
  </si>
  <si>
    <t>nor naqib nahri mohd,nor naqib nahri mohd</t>
  </si>
  <si>
    <t>547.45</t>
  </si>
  <si>
    <t>77.00</t>
  </si>
  <si>
    <t>2022-12-03 08:07:32</t>
  </si>
  <si>
    <t>2022-11-24</t>
  </si>
  <si>
    <t>2821381</t>
  </si>
  <si>
    <t>吉隆坡盛贸饭店</t>
  </si>
  <si>
    <t>FENG SONGZHE</t>
  </si>
  <si>
    <t>2022-11-30</t>
  </si>
  <si>
    <t>4341.96</t>
  </si>
  <si>
    <t>605.00</t>
  </si>
  <si>
    <t>2022-11-24 20:53:35</t>
  </si>
  <si>
    <t>直连</t>
  </si>
  <si>
    <t>2022-11-17</t>
  </si>
  <si>
    <t>2804190</t>
  </si>
  <si>
    <t>民丹岛卡西亚酒店</t>
  </si>
  <si>
    <t>Khoo Gin Wee,Khoo Gin Wee,Khoo Gin Wee,Khoo Gin Wee</t>
  </si>
  <si>
    <t>4209.53</t>
  </si>
  <si>
    <t>592.00</t>
  </si>
  <si>
    <t>2022-11-18 10:52:32</t>
  </si>
  <si>
    <t>印度尼西亚</t>
  </si>
  <si>
    <t>2022-09-26</t>
  </si>
  <si>
    <t>2710618</t>
  </si>
  <si>
    <t>托莱多门酒店</t>
  </si>
  <si>
    <t>Laux Heidi</t>
  </si>
  <si>
    <t>636.02</t>
  </si>
  <si>
    <t>89.00</t>
  </si>
  <si>
    <t>2022-09-26 20:06:56</t>
  </si>
  <si>
    <t>西班牙</t>
  </si>
  <si>
    <t>2022-09-21</t>
  </si>
  <si>
    <t>2701104</t>
  </si>
  <si>
    <t>剧院酒店</t>
  </si>
  <si>
    <t>Reinke Ronny</t>
  </si>
  <si>
    <t>2026.22</t>
  </si>
  <si>
    <t>288.00</t>
  </si>
  <si>
    <t>2022-09-21 05:00:50</t>
  </si>
  <si>
    <t>2022-08-29</t>
  </si>
  <si>
    <t>2672356</t>
  </si>
  <si>
    <t>新加坡悦乐加东酒店</t>
  </si>
  <si>
    <t>Saharudin Fatin</t>
  </si>
  <si>
    <t>6384.81</t>
  </si>
  <si>
    <t>927.00</t>
  </si>
  <si>
    <t>2022-09-01 15:11:00</t>
  </si>
  <si>
    <t>新加坡</t>
  </si>
  <si>
    <t>2022-08-28</t>
  </si>
  <si>
    <t>2671328</t>
  </si>
  <si>
    <t>YAN PENGCHENG</t>
  </si>
  <si>
    <t>2128.27</t>
  </si>
  <si>
    <t>309.00</t>
  </si>
  <si>
    <t>2022-08-29 20:14:30</t>
  </si>
  <si>
    <t>2022-08-25</t>
  </si>
  <si>
    <t>2667535</t>
  </si>
  <si>
    <t>迪拜H酒店</t>
  </si>
  <si>
    <t>Zem Lucas,Zem Lucas</t>
  </si>
  <si>
    <t>2022-11-29</t>
  </si>
  <si>
    <t>7921.27</t>
  </si>
  <si>
    <t>1152.00</t>
  </si>
  <si>
    <t>2022-08-25 20:17:35</t>
  </si>
  <si>
    <t>阿拉伯联合酋长国</t>
  </si>
  <si>
    <t>2022-04-25</t>
  </si>
  <si>
    <t>2524216</t>
  </si>
  <si>
    <t>巴厘岛国际机场诺富特酒店</t>
  </si>
  <si>
    <t>lee chohee</t>
  </si>
  <si>
    <t>253.94</t>
  </si>
  <si>
    <t>39.00</t>
  </si>
  <si>
    <t>2022-04-25 14:49:34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</si>
</sst>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13</xdr:col>
      <xdr:colOff>514350</xdr:colOff>
      <xdr:row>55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029825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44899</v>
      </c>
      <c r="G2" s="6">
        <v>44900</v>
      </c>
      <c r="H2" s="4">
        <v>1</v>
      </c>
      <c r="I2" s="4">
        <v>1</v>
      </c>
      <c r="J2" s="4">
        <v>1</v>
      </c>
      <c r="K2" s="4" t="s">
        <v>30</v>
      </c>
      <c r="L2" s="4">
        <v>39</v>
      </c>
      <c r="M2" s="4">
        <v>39</v>
      </c>
      <c r="N2" s="4" t="s">
        <v>31</v>
      </c>
      <c r="O2" s="4" t="s">
        <v>32</v>
      </c>
      <c r="P2" s="4" t="s">
        <v>33</v>
      </c>
      <c r="Q2" s="4">
        <v>0</v>
      </c>
      <c r="R2" s="7">
        <v>44676</v>
      </c>
      <c r="S2" s="6">
        <v>44903</v>
      </c>
      <c r="T2" s="4" t="s">
        <v>34</v>
      </c>
      <c r="U2" s="4">
        <v>39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44894</v>
      </c>
      <c r="G3" s="6">
        <v>44900</v>
      </c>
      <c r="H3" s="4">
        <v>1</v>
      </c>
      <c r="I3" s="4">
        <v>6</v>
      </c>
      <c r="J3" s="4">
        <v>6</v>
      </c>
      <c r="K3" s="4" t="s">
        <v>30</v>
      </c>
      <c r="L3" s="4">
        <v>1152</v>
      </c>
      <c r="M3" s="4">
        <v>1152</v>
      </c>
      <c r="N3" s="4" t="s">
        <v>39</v>
      </c>
      <c r="O3" s="4" t="s">
        <v>32</v>
      </c>
      <c r="P3" s="4" t="s">
        <v>33</v>
      </c>
      <c r="Q3" s="4">
        <v>0</v>
      </c>
      <c r="R3" s="7">
        <v>44798</v>
      </c>
      <c r="S3" s="6">
        <v>44903</v>
      </c>
      <c r="T3" s="4" t="s">
        <v>34</v>
      </c>
      <c r="U3" s="4">
        <v>1152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44897</v>
      </c>
      <c r="G4" s="6">
        <v>44900</v>
      </c>
      <c r="H4" s="4">
        <v>1</v>
      </c>
      <c r="I4" s="4">
        <v>3</v>
      </c>
      <c r="J4" s="4">
        <v>3</v>
      </c>
      <c r="K4" s="4" t="s">
        <v>30</v>
      </c>
      <c r="L4" s="4">
        <v>309</v>
      </c>
      <c r="M4" s="4">
        <v>309</v>
      </c>
      <c r="N4" s="4" t="s">
        <v>44</v>
      </c>
      <c r="O4" s="4" t="s">
        <v>32</v>
      </c>
      <c r="P4" s="4" t="s">
        <v>33</v>
      </c>
      <c r="Q4" s="4">
        <v>0</v>
      </c>
      <c r="R4" s="7">
        <v>44801</v>
      </c>
      <c r="S4" s="6">
        <v>44903</v>
      </c>
      <c r="T4" s="4" t="s">
        <v>34</v>
      </c>
      <c r="U4" s="4">
        <v>309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7">
      <c r="A5" s="4" t="s">
        <v>46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44897</v>
      </c>
      <c r="G5" s="6">
        <v>44900</v>
      </c>
      <c r="H5" s="4">
        <v>3</v>
      </c>
      <c r="I5" s="4">
        <v>3</v>
      </c>
      <c r="J5" s="4">
        <v>9</v>
      </c>
      <c r="K5" s="4" t="s">
        <v>30</v>
      </c>
      <c r="L5" s="4">
        <v>927</v>
      </c>
      <c r="M5" s="4">
        <v>927</v>
      </c>
      <c r="N5" s="4" t="s">
        <v>47</v>
      </c>
      <c r="O5" s="4" t="s">
        <v>32</v>
      </c>
      <c r="P5" s="4" t="s">
        <v>33</v>
      </c>
      <c r="Q5" s="4">
        <v>0</v>
      </c>
      <c r="R5" s="7">
        <v>44802</v>
      </c>
      <c r="S5" s="6">
        <v>44903</v>
      </c>
      <c r="T5" s="4" t="s">
        <v>34</v>
      </c>
      <c r="U5" s="4">
        <v>927</v>
      </c>
      <c r="V5" s="4">
        <v>0</v>
      </c>
      <c r="W5" s="4">
        <v>0</v>
      </c>
      <c r="X5" s="4" t="s">
        <v>48</v>
      </c>
      <c r="Y5" s="4">
        <v>178268167</v>
      </c>
      <c r="Z5" s="4">
        <v>178268024</v>
      </c>
      <c r="AA5" s="4" t="s">
        <v>49</v>
      </c>
    </row>
    <row r="6" s="4" customFormat="1" spans="1:27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44898</v>
      </c>
      <c r="G6" s="6">
        <v>44900</v>
      </c>
      <c r="H6" s="4">
        <v>3</v>
      </c>
      <c r="I6" s="4">
        <v>2</v>
      </c>
      <c r="J6" s="4">
        <v>6</v>
      </c>
      <c r="K6" s="4" t="s">
        <v>30</v>
      </c>
      <c r="L6" s="4">
        <v>288</v>
      </c>
      <c r="M6" s="4">
        <v>288</v>
      </c>
      <c r="N6" s="4" t="s">
        <v>53</v>
      </c>
      <c r="O6" s="4" t="s">
        <v>32</v>
      </c>
      <c r="P6" s="4" t="s">
        <v>33</v>
      </c>
      <c r="Q6" s="4">
        <v>0</v>
      </c>
      <c r="R6" s="7">
        <v>44825</v>
      </c>
      <c r="S6" s="6">
        <v>44903</v>
      </c>
      <c r="T6" s="4" t="s">
        <v>34</v>
      </c>
      <c r="U6" s="4">
        <v>288</v>
      </c>
      <c r="V6" s="4">
        <v>0</v>
      </c>
      <c r="W6" s="4">
        <v>0</v>
      </c>
      <c r="X6" s="4" t="s">
        <v>35</v>
      </c>
      <c r="Y6" s="4" t="s">
        <v>54</v>
      </c>
      <c r="Z6" s="4" t="s">
        <v>55</v>
      </c>
      <c r="AA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44899</v>
      </c>
      <c r="G7" s="6">
        <v>44900</v>
      </c>
      <c r="H7" s="4">
        <v>1</v>
      </c>
      <c r="I7" s="4">
        <v>1</v>
      </c>
      <c r="J7" s="4">
        <v>1</v>
      </c>
      <c r="K7" s="4" t="s">
        <v>30</v>
      </c>
      <c r="L7" s="4">
        <v>89</v>
      </c>
      <c r="M7" s="4">
        <v>89</v>
      </c>
      <c r="N7" s="4" t="s">
        <v>60</v>
      </c>
      <c r="O7" s="4" t="s">
        <v>32</v>
      </c>
      <c r="P7" s="4" t="s">
        <v>33</v>
      </c>
      <c r="Q7" s="4">
        <v>0</v>
      </c>
      <c r="R7" s="7">
        <v>44830</v>
      </c>
      <c r="S7" s="6">
        <v>44903</v>
      </c>
      <c r="T7" s="4" t="s">
        <v>34</v>
      </c>
      <c r="U7" s="4">
        <v>89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6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44898</v>
      </c>
      <c r="G8" s="6">
        <v>44900</v>
      </c>
      <c r="H8" s="4">
        <v>2</v>
      </c>
      <c r="I8" s="4">
        <v>2</v>
      </c>
      <c r="J8" s="4">
        <v>4</v>
      </c>
      <c r="K8" s="4" t="s">
        <v>30</v>
      </c>
      <c r="L8" s="4">
        <v>592</v>
      </c>
      <c r="M8" s="4">
        <v>592</v>
      </c>
      <c r="N8" s="4" t="s">
        <v>65</v>
      </c>
      <c r="O8" s="4" t="s">
        <v>32</v>
      </c>
      <c r="P8" s="4" t="s">
        <v>33</v>
      </c>
      <c r="Q8" s="4">
        <v>0</v>
      </c>
      <c r="R8" s="7">
        <v>44882</v>
      </c>
      <c r="S8" s="6">
        <v>44903</v>
      </c>
      <c r="T8" s="4" t="s">
        <v>34</v>
      </c>
      <c r="U8" s="4">
        <v>592</v>
      </c>
      <c r="V8" s="4">
        <v>0</v>
      </c>
      <c r="W8" s="4">
        <v>0</v>
      </c>
      <c r="X8" s="4" t="s">
        <v>66</v>
      </c>
      <c r="Y8" s="4">
        <v>33437792</v>
      </c>
      <c r="Z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44895</v>
      </c>
      <c r="G9" s="6">
        <v>44900</v>
      </c>
      <c r="H9" s="4">
        <v>1</v>
      </c>
      <c r="I9" s="4">
        <v>5</v>
      </c>
      <c r="J9" s="4">
        <v>5</v>
      </c>
      <c r="K9" s="4" t="s">
        <v>30</v>
      </c>
      <c r="L9" s="4">
        <v>605</v>
      </c>
      <c r="M9" s="4">
        <v>605</v>
      </c>
      <c r="N9" s="4" t="s">
        <v>71</v>
      </c>
      <c r="O9" s="4" t="s">
        <v>32</v>
      </c>
      <c r="P9" s="4" t="s">
        <v>33</v>
      </c>
      <c r="Q9" s="4">
        <v>0</v>
      </c>
      <c r="R9" s="7">
        <v>44889</v>
      </c>
      <c r="S9" s="6">
        <v>44903</v>
      </c>
      <c r="T9" s="4" t="s">
        <v>34</v>
      </c>
      <c r="U9" s="4">
        <v>605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44899</v>
      </c>
      <c r="G10" s="6">
        <v>44900</v>
      </c>
      <c r="H10" s="4">
        <v>1</v>
      </c>
      <c r="I10" s="4">
        <v>1</v>
      </c>
      <c r="J10" s="4">
        <v>1</v>
      </c>
      <c r="K10" s="4" t="s">
        <v>30</v>
      </c>
      <c r="L10" s="4">
        <v>133</v>
      </c>
      <c r="M10" s="4">
        <v>133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44895</v>
      </c>
      <c r="S10" s="6">
        <v>44903</v>
      </c>
      <c r="T10" s="4" t="s">
        <v>34</v>
      </c>
      <c r="U10" s="4">
        <v>133</v>
      </c>
      <c r="V10" s="4">
        <v>0</v>
      </c>
      <c r="W10" s="4">
        <v>0</v>
      </c>
      <c r="X10" s="4" t="s">
        <v>78</v>
      </c>
      <c r="Y10" s="4" t="s">
        <v>35</v>
      </c>
    </row>
    <row r="11" s="4" customFormat="1" spans="1:25">
      <c r="A11" s="4" t="s">
        <v>74</v>
      </c>
      <c r="B11" s="4" t="s">
        <v>26</v>
      </c>
      <c r="C11" s="4" t="s">
        <v>79</v>
      </c>
      <c r="D11" s="4" t="s">
        <v>75</v>
      </c>
      <c r="E11" s="4" t="s">
        <v>76</v>
      </c>
      <c r="F11" s="6">
        <v>44899</v>
      </c>
      <c r="G11" s="6">
        <v>44900</v>
      </c>
      <c r="H11" s="4">
        <v>1</v>
      </c>
      <c r="I11" s="4">
        <v>1</v>
      </c>
      <c r="J11" s="4">
        <v>1</v>
      </c>
      <c r="K11" s="4" t="s">
        <v>30</v>
      </c>
      <c r="L11" s="4">
        <v>-133</v>
      </c>
      <c r="M11" s="4">
        <v>-133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44895</v>
      </c>
      <c r="S11" s="6">
        <v>44903</v>
      </c>
      <c r="T11" s="4" t="s">
        <v>34</v>
      </c>
      <c r="U11" s="4">
        <v>-133</v>
      </c>
      <c r="V11" s="4">
        <v>0</v>
      </c>
      <c r="W11" s="4">
        <v>0</v>
      </c>
      <c r="X11" s="4" t="s">
        <v>78</v>
      </c>
      <c r="Y11" s="4" t="s">
        <v>35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52</v>
      </c>
      <c r="F12" s="6">
        <v>44898</v>
      </c>
      <c r="G12" s="6">
        <v>44900</v>
      </c>
      <c r="H12" s="4">
        <v>1</v>
      </c>
      <c r="I12" s="4">
        <v>2</v>
      </c>
      <c r="J12" s="4">
        <v>2</v>
      </c>
      <c r="K12" s="4" t="s">
        <v>30</v>
      </c>
      <c r="L12" s="4">
        <v>77</v>
      </c>
      <c r="M12" s="4">
        <v>77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44896</v>
      </c>
      <c r="S12" s="6">
        <v>44903</v>
      </c>
      <c r="T12" s="4" t="s">
        <v>34</v>
      </c>
      <c r="U12" s="4">
        <v>77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44897</v>
      </c>
      <c r="G13" s="6">
        <v>44900</v>
      </c>
      <c r="H13" s="4">
        <v>1</v>
      </c>
      <c r="I13" s="4">
        <v>3</v>
      </c>
      <c r="J13" s="4">
        <v>3</v>
      </c>
      <c r="K13" s="4" t="s">
        <v>30</v>
      </c>
      <c r="L13" s="4">
        <v>432</v>
      </c>
      <c r="M13" s="4">
        <v>432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44896</v>
      </c>
      <c r="S13" s="6">
        <v>44903</v>
      </c>
      <c r="T13" s="4" t="s">
        <v>34</v>
      </c>
      <c r="U13" s="4">
        <v>432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38</v>
      </c>
      <c r="F14" s="6">
        <v>44897</v>
      </c>
      <c r="G14" s="6">
        <v>44900</v>
      </c>
      <c r="H14" s="4">
        <v>1</v>
      </c>
      <c r="I14" s="4">
        <v>3</v>
      </c>
      <c r="J14" s="4">
        <v>3</v>
      </c>
      <c r="K14" s="4" t="s">
        <v>30</v>
      </c>
      <c r="L14" s="4">
        <v>251</v>
      </c>
      <c r="M14" s="4">
        <v>251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44897</v>
      </c>
      <c r="S14" s="6">
        <v>44903</v>
      </c>
      <c r="T14" s="4" t="s">
        <v>34</v>
      </c>
      <c r="U14" s="4">
        <v>251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52</v>
      </c>
      <c r="F15" s="6">
        <v>44898</v>
      </c>
      <c r="G15" s="6">
        <v>44900</v>
      </c>
      <c r="H15" s="4">
        <v>1</v>
      </c>
      <c r="I15" s="4">
        <v>2</v>
      </c>
      <c r="J15" s="4">
        <v>2</v>
      </c>
      <c r="K15" s="4" t="s">
        <v>30</v>
      </c>
      <c r="L15" s="4">
        <v>140</v>
      </c>
      <c r="M15" s="4">
        <v>140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44898</v>
      </c>
      <c r="S15" s="6">
        <v>44903</v>
      </c>
      <c r="T15" s="4" t="s">
        <v>34</v>
      </c>
      <c r="U15" s="4">
        <v>140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44899</v>
      </c>
      <c r="G16" s="6">
        <v>44900</v>
      </c>
      <c r="H16" s="4">
        <v>1</v>
      </c>
      <c r="I16" s="4">
        <v>1</v>
      </c>
      <c r="J16" s="4">
        <v>1</v>
      </c>
      <c r="K16" s="4" t="s">
        <v>30</v>
      </c>
      <c r="L16" s="4">
        <v>75</v>
      </c>
      <c r="M16" s="4">
        <v>75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44898</v>
      </c>
      <c r="S16" s="6">
        <v>44903</v>
      </c>
      <c r="T16" s="4" t="s">
        <v>34</v>
      </c>
      <c r="U16" s="4">
        <v>75</v>
      </c>
      <c r="V16" s="4">
        <v>0</v>
      </c>
      <c r="W16" s="4">
        <v>0</v>
      </c>
      <c r="X16" s="4" t="s">
        <v>105</v>
      </c>
      <c r="Y16" s="4" t="s">
        <v>106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1" sqref="A21:D24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</v>
      </c>
    </row>
    <row r="2" s="4" customFormat="1" spans="1:9">
      <c r="A2" s="5">
        <v>17844959222</v>
      </c>
      <c r="B2" s="6">
        <v>44899</v>
      </c>
      <c r="C2" s="6">
        <v>44900</v>
      </c>
      <c r="D2" s="4">
        <v>39</v>
      </c>
      <c r="E2" s="4" t="str">
        <f>VLOOKUP(A2,HOP!A:L,12,0)</f>
        <v>39.00</v>
      </c>
      <c r="F2" s="4" t="str">
        <f>VLOOKUP(A2,HOP!A:C,3,0)</f>
        <v>2524216</v>
      </c>
      <c r="G2" s="4">
        <f>D2-E2</f>
        <v>0</v>
      </c>
      <c r="H2" s="4" t="str">
        <f>$H$1&amp;F2</f>
        <v>，2524216</v>
      </c>
      <c r="I2" s="4" t="str">
        <f>VLOOKUP(A2,HOP!A:U,21,0)</f>
        <v>直连</v>
      </c>
    </row>
    <row r="3" s="4" customFormat="1" spans="1:9">
      <c r="A3" s="5">
        <v>18870721714</v>
      </c>
      <c r="B3" s="6">
        <v>44894</v>
      </c>
      <c r="C3" s="6">
        <v>44900</v>
      </c>
      <c r="D3" s="4">
        <v>1152</v>
      </c>
      <c r="E3" s="4" t="str">
        <f>VLOOKUP(A3,HOP!A:L,12,0)</f>
        <v>1152.00</v>
      </c>
      <c r="F3" s="4" t="str">
        <f>VLOOKUP(A3,HOP!A:C,3,0)</f>
        <v>2667535</v>
      </c>
      <c r="G3" s="4">
        <f t="shared" ref="G3:G15" si="0">D3-E3</f>
        <v>0</v>
      </c>
      <c r="H3" s="4" t="str">
        <f t="shared" ref="H3:H15" si="1">$H$1&amp;F3</f>
        <v>，2667535</v>
      </c>
      <c r="I3" s="4" t="str">
        <f>VLOOKUP(A3,HOP!A:U,21,0)</f>
        <v>直连</v>
      </c>
    </row>
    <row r="4" s="4" customFormat="1" spans="1:9">
      <c r="A4" s="5">
        <v>18893508962</v>
      </c>
      <c r="B4" s="6">
        <v>44897</v>
      </c>
      <c r="C4" s="6">
        <v>44900</v>
      </c>
      <c r="D4" s="4">
        <v>309</v>
      </c>
      <c r="E4" s="4" t="str">
        <f>VLOOKUP(A4,HOP!A:L,12,0)</f>
        <v>309.00</v>
      </c>
      <c r="F4" s="4" t="str">
        <f>VLOOKUP(A4,HOP!A:C,3,0)</f>
        <v>2671328</v>
      </c>
      <c r="G4" s="4">
        <f t="shared" si="0"/>
        <v>0</v>
      </c>
      <c r="H4" s="4" t="str">
        <f t="shared" si="1"/>
        <v>，2671328</v>
      </c>
      <c r="I4" s="4" t="str">
        <f>VLOOKUP(A4,HOP!A:U,21,0)</f>
        <v>直采</v>
      </c>
    </row>
    <row r="5" s="4" customFormat="1" spans="1:9">
      <c r="A5" s="5">
        <v>18906927768</v>
      </c>
      <c r="B5" s="6">
        <v>44897</v>
      </c>
      <c r="C5" s="6">
        <v>44900</v>
      </c>
      <c r="D5" s="4">
        <v>927</v>
      </c>
      <c r="E5" s="4" t="str">
        <f>VLOOKUP(A5,HOP!A:L,12,0)</f>
        <v>927.00</v>
      </c>
      <c r="F5" s="4" t="str">
        <f>VLOOKUP(A5,HOP!A:C,3,0)</f>
        <v>2672356</v>
      </c>
      <c r="G5" s="4">
        <f t="shared" si="0"/>
        <v>0</v>
      </c>
      <c r="H5" s="4" t="str">
        <f t="shared" si="1"/>
        <v>，2672356</v>
      </c>
      <c r="I5" s="4" t="str">
        <f>VLOOKUP(A5,HOP!A:U,21,0)</f>
        <v>直采</v>
      </c>
    </row>
    <row r="6" s="4" customFormat="1" spans="1:9">
      <c r="A6" s="5">
        <v>21105088796</v>
      </c>
      <c r="B6" s="6">
        <v>44898</v>
      </c>
      <c r="C6" s="6">
        <v>44900</v>
      </c>
      <c r="D6" s="4">
        <v>288</v>
      </c>
      <c r="E6" s="4" t="str">
        <f>VLOOKUP(A6,HOP!A:L,12,0)</f>
        <v>288.00</v>
      </c>
      <c r="F6" s="4" t="str">
        <f>VLOOKUP(A6,HOP!A:C,3,0)</f>
        <v>2701104</v>
      </c>
      <c r="G6" s="4">
        <f t="shared" si="0"/>
        <v>0</v>
      </c>
      <c r="H6" s="4" t="str">
        <f t="shared" si="1"/>
        <v>，2701104</v>
      </c>
      <c r="I6" s="4" t="str">
        <f>VLOOKUP(A6,HOP!A:U,21,0)</f>
        <v>直连</v>
      </c>
    </row>
    <row r="7" s="4" customFormat="1" spans="1:9">
      <c r="A7" s="5">
        <v>21197377951</v>
      </c>
      <c r="B7" s="6">
        <v>44899</v>
      </c>
      <c r="C7" s="6">
        <v>44900</v>
      </c>
      <c r="D7" s="4">
        <v>89</v>
      </c>
      <c r="E7" s="4" t="str">
        <f>VLOOKUP(A7,HOP!A:L,12,0)</f>
        <v>89.00</v>
      </c>
      <c r="F7" s="4" t="str">
        <f>VLOOKUP(A7,HOP!A:C,3,0)</f>
        <v>2710618</v>
      </c>
      <c r="G7" s="4">
        <f t="shared" si="0"/>
        <v>0</v>
      </c>
      <c r="H7" s="4" t="str">
        <f t="shared" si="1"/>
        <v>，2710618</v>
      </c>
      <c r="I7" s="4" t="str">
        <f>VLOOKUP(A7,HOP!A:U,21,0)</f>
        <v>直连</v>
      </c>
    </row>
    <row r="8" s="4" customFormat="1" spans="1:9">
      <c r="A8" s="5">
        <v>21813363792</v>
      </c>
      <c r="B8" s="6">
        <v>44898</v>
      </c>
      <c r="C8" s="6">
        <v>44900</v>
      </c>
      <c r="D8" s="4">
        <v>592</v>
      </c>
      <c r="E8" s="4" t="str">
        <f>VLOOKUP(A8,HOP!A:L,12,0)</f>
        <v>592.00</v>
      </c>
      <c r="F8" s="4" t="str">
        <f>VLOOKUP(A8,HOP!A:C,3,0)</f>
        <v>2804190</v>
      </c>
      <c r="G8" s="4">
        <f t="shared" si="0"/>
        <v>0</v>
      </c>
      <c r="H8" s="4" t="str">
        <f t="shared" si="1"/>
        <v>，2804190</v>
      </c>
      <c r="I8" s="4" t="str">
        <f>VLOOKUP(A8,HOP!A:U,21,0)</f>
        <v>直采</v>
      </c>
    </row>
    <row r="9" s="4" customFormat="1" spans="1:9">
      <c r="A9" s="5">
        <v>21837725813</v>
      </c>
      <c r="B9" s="6">
        <v>44895</v>
      </c>
      <c r="C9" s="6">
        <v>44900</v>
      </c>
      <c r="D9" s="4">
        <v>605</v>
      </c>
      <c r="E9" s="4" t="str">
        <f>VLOOKUP(A9,HOP!A:L,12,0)</f>
        <v>605.00</v>
      </c>
      <c r="F9" s="4" t="str">
        <f>VLOOKUP(A9,HOP!A:C,3,0)</f>
        <v>2821381</v>
      </c>
      <c r="G9" s="4">
        <f t="shared" si="0"/>
        <v>0</v>
      </c>
      <c r="H9" s="4" t="str">
        <f t="shared" si="1"/>
        <v>，2821381</v>
      </c>
      <c r="I9" s="4" t="str">
        <f>VLOOKUP(A9,HOP!A:U,21,0)</f>
        <v>直连</v>
      </c>
    </row>
    <row r="10" s="4" customFormat="1" hidden="1" spans="1:9">
      <c r="A10" s="5">
        <v>21847692293</v>
      </c>
      <c r="B10" s="6">
        <v>44899</v>
      </c>
      <c r="C10" s="6">
        <v>44900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21849193026</v>
      </c>
      <c r="B11" s="6">
        <v>44898</v>
      </c>
      <c r="C11" s="6">
        <v>44900</v>
      </c>
      <c r="D11" s="4">
        <v>77</v>
      </c>
      <c r="E11" s="4" t="str">
        <f>VLOOKUP(A11,HOP!A:L,12,0)</f>
        <v>77.00</v>
      </c>
      <c r="F11" s="4" t="str">
        <f>VLOOKUP(A11,HOP!A:C,3,0)</f>
        <v>2838149</v>
      </c>
      <c r="G11" s="4">
        <f t="shared" si="0"/>
        <v>0</v>
      </c>
      <c r="H11" s="4" t="str">
        <f t="shared" si="1"/>
        <v>，2838149</v>
      </c>
      <c r="I11" s="4" t="str">
        <f>VLOOKUP(A11,HOP!A:U,21,0)</f>
        <v>直采</v>
      </c>
    </row>
    <row r="12" s="4" customFormat="1" spans="1:9">
      <c r="A12" s="5">
        <v>21849380627</v>
      </c>
      <c r="B12" s="6">
        <v>44897</v>
      </c>
      <c r="C12" s="6">
        <v>44900</v>
      </c>
      <c r="D12" s="4">
        <v>432</v>
      </c>
      <c r="E12" s="4" t="str">
        <f>VLOOKUP(A12,HOP!A:L,12,0)</f>
        <v>432.00</v>
      </c>
      <c r="F12" s="4" t="str">
        <f>VLOOKUP(A12,HOP!A:C,3,0)</f>
        <v>2838396</v>
      </c>
      <c r="G12" s="4">
        <f t="shared" si="0"/>
        <v>0</v>
      </c>
      <c r="H12" s="4" t="str">
        <f t="shared" si="1"/>
        <v>，2838396</v>
      </c>
      <c r="I12" s="4" t="str">
        <f>VLOOKUP(A12,HOP!A:U,21,0)</f>
        <v>直采</v>
      </c>
    </row>
    <row r="13" s="4" customFormat="1" spans="1:9">
      <c r="A13" s="5">
        <v>21849691295</v>
      </c>
      <c r="B13" s="6">
        <v>44897</v>
      </c>
      <c r="C13" s="6">
        <v>44900</v>
      </c>
      <c r="D13" s="4">
        <v>251</v>
      </c>
      <c r="E13" s="4" t="str">
        <f>VLOOKUP(A13,HOP!A:L,12,0)</f>
        <v>251.00</v>
      </c>
      <c r="F13" s="4" t="str">
        <f>VLOOKUP(A13,HOP!A:C,3,0)</f>
        <v>2838958</v>
      </c>
      <c r="G13" s="4">
        <f t="shared" si="0"/>
        <v>0</v>
      </c>
      <c r="H13" s="4" t="str">
        <f t="shared" si="1"/>
        <v>，2838958</v>
      </c>
      <c r="I13" s="4" t="str">
        <f>VLOOKUP(A13,HOP!A:U,21,0)</f>
        <v>直采</v>
      </c>
    </row>
    <row r="14" s="4" customFormat="1" spans="1:9">
      <c r="A14" s="5">
        <v>21851436586</v>
      </c>
      <c r="B14" s="6">
        <v>44898</v>
      </c>
      <c r="C14" s="6">
        <v>44900</v>
      </c>
      <c r="D14" s="4">
        <v>140</v>
      </c>
      <c r="E14" s="4" t="str">
        <f>VLOOKUP(A14,HOP!A:L,12,0)</f>
        <v>140.00</v>
      </c>
      <c r="F14" s="4" t="str">
        <f>VLOOKUP(A14,HOP!A:C,3,0)</f>
        <v>2842404</v>
      </c>
      <c r="G14" s="4">
        <f t="shared" si="0"/>
        <v>0</v>
      </c>
      <c r="H14" s="4" t="str">
        <f t="shared" si="1"/>
        <v>，2842404</v>
      </c>
      <c r="I14" s="4" t="str">
        <f>VLOOKUP(A14,HOP!A:U,21,0)</f>
        <v>直采</v>
      </c>
    </row>
    <row r="15" s="4" customFormat="1" spans="1:9">
      <c r="A15" s="5">
        <v>999221852356715</v>
      </c>
      <c r="B15" s="6">
        <v>44899</v>
      </c>
      <c r="C15" s="6">
        <v>44900</v>
      </c>
      <c r="D15" s="4">
        <v>75</v>
      </c>
      <c r="E15" s="4" t="str">
        <f>VLOOKUP(A15,HOP!A:L,12,0)</f>
        <v>75.00</v>
      </c>
      <c r="F15" s="4" t="str">
        <f>VLOOKUP(A15,HOP!A:C,3,0)</f>
        <v>2843958</v>
      </c>
      <c r="G15" s="4">
        <f t="shared" si="0"/>
        <v>0</v>
      </c>
      <c r="H15" s="4" t="str">
        <f t="shared" si="1"/>
        <v>，2843958</v>
      </c>
      <c r="I15" s="4" t="str">
        <f>VLOOKUP(A15,HOP!A:U,21,0)</f>
        <v>直采</v>
      </c>
    </row>
    <row r="17" spans="4:4">
      <c r="D17" s="4">
        <f>SUM(D2:D16)</f>
        <v>4976</v>
      </c>
    </row>
    <row r="21" spans="1:4">
      <c r="A21" s="4" t="s">
        <v>108</v>
      </c>
      <c r="C21" s="4">
        <v>2803</v>
      </c>
      <c r="D21" s="4">
        <v>21841.09</v>
      </c>
    </row>
    <row r="22" spans="1:4">
      <c r="A22" s="4" t="s">
        <v>109</v>
      </c>
      <c r="C22" s="4">
        <v>2173</v>
      </c>
      <c r="D22" s="4">
        <v>16932.1</v>
      </c>
    </row>
    <row r="23" spans="1:4">
      <c r="A23" s="4" t="s">
        <v>110</v>
      </c>
      <c r="C23" s="4">
        <f>SUBTOTAL(9,C21:C22)</f>
        <v>4976</v>
      </c>
      <c r="D23" s="4">
        <f>SUBTOTAL(9,D21:D22)</f>
        <v>38773.19</v>
      </c>
    </row>
    <row r="24" spans="1:1">
      <c r="A24" s="4" t="s">
        <v>111</v>
      </c>
    </row>
  </sheetData>
  <autoFilter ref="A1:X15">
    <filterColumn colId="3">
      <filters>
        <filter val="140"/>
        <filter val="251"/>
        <filter val="432"/>
        <filter val="592"/>
        <filter val="1152"/>
        <filter val="75"/>
        <filter val="605"/>
        <filter val="77"/>
        <filter val="927"/>
        <filter val="288"/>
        <filter val="39"/>
        <filter val="89"/>
        <filter val="3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  <c r="V1" s="2" t="s">
        <v>130</v>
      </c>
    </row>
    <row r="2" s="1" customFormat="1" spans="1:22">
      <c r="A2" s="3">
        <v>999221852356715</v>
      </c>
      <c r="B2" s="1" t="s">
        <v>131</v>
      </c>
      <c r="C2" s="1" t="s">
        <v>132</v>
      </c>
      <c r="D2" s="1" t="s">
        <v>133</v>
      </c>
      <c r="E2" s="1" t="s">
        <v>134</v>
      </c>
      <c r="F2" s="1" t="s">
        <v>135</v>
      </c>
      <c r="G2" s="1" t="s">
        <v>136</v>
      </c>
      <c r="H2" s="1" t="s">
        <v>137</v>
      </c>
      <c r="I2" s="1" t="s">
        <v>138</v>
      </c>
      <c r="J2" s="1" t="s">
        <v>30</v>
      </c>
      <c r="K2" s="1" t="s">
        <v>139</v>
      </c>
      <c r="L2" s="1" t="s">
        <v>139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  <c r="U2" s="1" t="s">
        <v>147</v>
      </c>
      <c r="V2" s="1" t="s">
        <v>148</v>
      </c>
    </row>
    <row r="3" s="1" customFormat="1" spans="1:22">
      <c r="A3" s="3">
        <v>21851436586</v>
      </c>
      <c r="B3" s="1" t="s">
        <v>131</v>
      </c>
      <c r="C3" s="1" t="s">
        <v>149</v>
      </c>
      <c r="D3" s="1" t="s">
        <v>150</v>
      </c>
      <c r="E3" s="1" t="s">
        <v>151</v>
      </c>
      <c r="F3" s="1" t="s">
        <v>131</v>
      </c>
      <c r="G3" s="1" t="s">
        <v>136</v>
      </c>
      <c r="H3" s="1" t="s">
        <v>137</v>
      </c>
      <c r="I3" s="1" t="s">
        <v>152</v>
      </c>
      <c r="J3" s="1" t="s">
        <v>30</v>
      </c>
      <c r="K3" s="1" t="s">
        <v>153</v>
      </c>
      <c r="L3" s="1" t="s">
        <v>153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154</v>
      </c>
      <c r="S3" s="1" t="s">
        <v>145</v>
      </c>
      <c r="T3" s="1" t="s">
        <v>146</v>
      </c>
      <c r="U3" s="1" t="s">
        <v>147</v>
      </c>
      <c r="V3" s="1" t="s">
        <v>155</v>
      </c>
    </row>
    <row r="4" s="1" customFormat="1" spans="1:22">
      <c r="A4" s="3">
        <v>21849691295</v>
      </c>
      <c r="B4" s="1" t="s">
        <v>156</v>
      </c>
      <c r="C4" s="1" t="s">
        <v>157</v>
      </c>
      <c r="D4" s="1" t="s">
        <v>158</v>
      </c>
      <c r="E4" s="1" t="s">
        <v>159</v>
      </c>
      <c r="F4" s="1" t="s">
        <v>156</v>
      </c>
      <c r="G4" s="1" t="s">
        <v>136</v>
      </c>
      <c r="H4" s="1" t="s">
        <v>137</v>
      </c>
      <c r="I4" s="1" t="s">
        <v>160</v>
      </c>
      <c r="J4" s="1" t="s">
        <v>30</v>
      </c>
      <c r="K4" s="1" t="s">
        <v>161</v>
      </c>
      <c r="L4" s="1" t="s">
        <v>161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143</v>
      </c>
      <c r="R4" s="1" t="s">
        <v>162</v>
      </c>
      <c r="S4" s="1" t="s">
        <v>145</v>
      </c>
      <c r="T4" s="1" t="s">
        <v>146</v>
      </c>
      <c r="U4" s="1" t="s">
        <v>147</v>
      </c>
      <c r="V4" s="1" t="s">
        <v>163</v>
      </c>
    </row>
    <row r="5" s="1" customFormat="1" spans="1:22">
      <c r="A5" s="3">
        <v>21849380627</v>
      </c>
      <c r="B5" s="1" t="s">
        <v>164</v>
      </c>
      <c r="C5" s="1" t="s">
        <v>165</v>
      </c>
      <c r="D5" s="1" t="s">
        <v>166</v>
      </c>
      <c r="E5" s="1" t="s">
        <v>167</v>
      </c>
      <c r="F5" s="1" t="s">
        <v>156</v>
      </c>
      <c r="G5" s="1" t="s">
        <v>136</v>
      </c>
      <c r="H5" s="1" t="s">
        <v>137</v>
      </c>
      <c r="I5" s="1" t="s">
        <v>168</v>
      </c>
      <c r="J5" s="1" t="s">
        <v>30</v>
      </c>
      <c r="K5" s="1" t="s">
        <v>169</v>
      </c>
      <c r="L5" s="1" t="s">
        <v>169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143</v>
      </c>
      <c r="R5" s="1" t="s">
        <v>170</v>
      </c>
      <c r="S5" s="1" t="s">
        <v>145</v>
      </c>
      <c r="T5" s="1" t="s">
        <v>146</v>
      </c>
      <c r="U5" s="1" t="s">
        <v>147</v>
      </c>
      <c r="V5" s="1" t="s">
        <v>163</v>
      </c>
    </row>
    <row r="6" s="1" customFormat="1" spans="1:22">
      <c r="A6" s="3">
        <v>21849193026</v>
      </c>
      <c r="B6" s="1" t="s">
        <v>164</v>
      </c>
      <c r="C6" s="1" t="s">
        <v>171</v>
      </c>
      <c r="D6" s="1" t="s">
        <v>172</v>
      </c>
      <c r="E6" s="1" t="s">
        <v>173</v>
      </c>
      <c r="F6" s="1" t="s">
        <v>131</v>
      </c>
      <c r="G6" s="1" t="s">
        <v>136</v>
      </c>
      <c r="H6" s="1" t="s">
        <v>137</v>
      </c>
      <c r="I6" s="1" t="s">
        <v>174</v>
      </c>
      <c r="J6" s="1" t="s">
        <v>30</v>
      </c>
      <c r="K6" s="1" t="s">
        <v>175</v>
      </c>
      <c r="L6" s="1" t="s">
        <v>175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143</v>
      </c>
      <c r="R6" s="1" t="s">
        <v>176</v>
      </c>
      <c r="S6" s="1" t="s">
        <v>145</v>
      </c>
      <c r="T6" s="1" t="s">
        <v>146</v>
      </c>
      <c r="U6" s="1" t="s">
        <v>147</v>
      </c>
      <c r="V6" s="1" t="s">
        <v>163</v>
      </c>
    </row>
    <row r="7" s="1" customFormat="1" spans="1:22">
      <c r="A7" s="3">
        <v>21837725813</v>
      </c>
      <c r="B7" s="1" t="s">
        <v>177</v>
      </c>
      <c r="C7" s="1" t="s">
        <v>178</v>
      </c>
      <c r="D7" s="1" t="s">
        <v>179</v>
      </c>
      <c r="E7" s="1" t="s">
        <v>180</v>
      </c>
      <c r="F7" s="1" t="s">
        <v>181</v>
      </c>
      <c r="G7" s="1" t="s">
        <v>136</v>
      </c>
      <c r="H7" s="1" t="s">
        <v>137</v>
      </c>
      <c r="I7" s="1" t="s">
        <v>182</v>
      </c>
      <c r="J7" s="1" t="s">
        <v>30</v>
      </c>
      <c r="K7" s="1" t="s">
        <v>183</v>
      </c>
      <c r="L7" s="1" t="s">
        <v>183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143</v>
      </c>
      <c r="R7" s="1" t="s">
        <v>184</v>
      </c>
      <c r="S7" s="1" t="s">
        <v>145</v>
      </c>
      <c r="T7" s="1" t="s">
        <v>146</v>
      </c>
      <c r="U7" s="1" t="s">
        <v>185</v>
      </c>
      <c r="V7" s="1" t="s">
        <v>163</v>
      </c>
    </row>
    <row r="8" s="1" customFormat="1" spans="1:22">
      <c r="A8" s="3">
        <v>21813363792</v>
      </c>
      <c r="B8" s="1" t="s">
        <v>186</v>
      </c>
      <c r="C8" s="1" t="s">
        <v>187</v>
      </c>
      <c r="D8" s="1" t="s">
        <v>188</v>
      </c>
      <c r="E8" s="1" t="s">
        <v>189</v>
      </c>
      <c r="F8" s="1" t="s">
        <v>131</v>
      </c>
      <c r="G8" s="1" t="s">
        <v>136</v>
      </c>
      <c r="H8" s="1" t="s">
        <v>137</v>
      </c>
      <c r="I8" s="1" t="s">
        <v>190</v>
      </c>
      <c r="J8" s="1" t="s">
        <v>30</v>
      </c>
      <c r="K8" s="1" t="s">
        <v>191</v>
      </c>
      <c r="L8" s="1" t="s">
        <v>191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143</v>
      </c>
      <c r="R8" s="1" t="s">
        <v>192</v>
      </c>
      <c r="S8" s="1" t="s">
        <v>145</v>
      </c>
      <c r="T8" s="1" t="s">
        <v>146</v>
      </c>
      <c r="U8" s="1" t="s">
        <v>147</v>
      </c>
      <c r="V8" s="1" t="s">
        <v>193</v>
      </c>
    </row>
    <row r="9" s="1" customFormat="1" spans="1:22">
      <c r="A9" s="3">
        <v>21197377951</v>
      </c>
      <c r="B9" s="1" t="s">
        <v>194</v>
      </c>
      <c r="C9" s="1" t="s">
        <v>195</v>
      </c>
      <c r="D9" s="1" t="s">
        <v>196</v>
      </c>
      <c r="E9" s="1" t="s">
        <v>197</v>
      </c>
      <c r="F9" s="1" t="s">
        <v>135</v>
      </c>
      <c r="G9" s="1" t="s">
        <v>136</v>
      </c>
      <c r="H9" s="1" t="s">
        <v>137</v>
      </c>
      <c r="I9" s="1" t="s">
        <v>198</v>
      </c>
      <c r="J9" s="1" t="s">
        <v>30</v>
      </c>
      <c r="K9" s="1" t="s">
        <v>199</v>
      </c>
      <c r="L9" s="1" t="s">
        <v>199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143</v>
      </c>
      <c r="R9" s="1" t="s">
        <v>200</v>
      </c>
      <c r="S9" s="1" t="s">
        <v>145</v>
      </c>
      <c r="T9" s="1" t="s">
        <v>146</v>
      </c>
      <c r="U9" s="1" t="s">
        <v>185</v>
      </c>
      <c r="V9" s="1" t="s">
        <v>201</v>
      </c>
    </row>
    <row r="10" s="1" customFormat="1" spans="1:22">
      <c r="A10" s="3">
        <v>21105088796</v>
      </c>
      <c r="B10" s="1" t="s">
        <v>202</v>
      </c>
      <c r="C10" s="1" t="s">
        <v>203</v>
      </c>
      <c r="D10" s="1" t="s">
        <v>204</v>
      </c>
      <c r="E10" s="1" t="s">
        <v>205</v>
      </c>
      <c r="F10" s="1" t="s">
        <v>131</v>
      </c>
      <c r="G10" s="1" t="s">
        <v>136</v>
      </c>
      <c r="H10" s="1" t="s">
        <v>137</v>
      </c>
      <c r="I10" s="1" t="s">
        <v>206</v>
      </c>
      <c r="J10" s="1" t="s">
        <v>30</v>
      </c>
      <c r="K10" s="1" t="s">
        <v>207</v>
      </c>
      <c r="L10" s="1" t="s">
        <v>207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143</v>
      </c>
      <c r="R10" s="1" t="s">
        <v>208</v>
      </c>
      <c r="S10" s="1" t="s">
        <v>145</v>
      </c>
      <c r="T10" s="1" t="s">
        <v>146</v>
      </c>
      <c r="U10" s="1" t="s">
        <v>185</v>
      </c>
      <c r="V10" s="1" t="s">
        <v>155</v>
      </c>
    </row>
    <row r="11" s="1" customFormat="1" spans="1:22">
      <c r="A11" s="3">
        <v>18906927768</v>
      </c>
      <c r="B11" s="1" t="s">
        <v>209</v>
      </c>
      <c r="C11" s="1" t="s">
        <v>210</v>
      </c>
      <c r="D11" s="1" t="s">
        <v>211</v>
      </c>
      <c r="E11" s="1" t="s">
        <v>212</v>
      </c>
      <c r="F11" s="1" t="s">
        <v>156</v>
      </c>
      <c r="G11" s="1" t="s">
        <v>136</v>
      </c>
      <c r="H11" s="1" t="s">
        <v>137</v>
      </c>
      <c r="I11" s="1" t="s">
        <v>213</v>
      </c>
      <c r="J11" s="1" t="s">
        <v>30</v>
      </c>
      <c r="K11" s="1" t="s">
        <v>214</v>
      </c>
      <c r="L11" s="1" t="s">
        <v>214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143</v>
      </c>
      <c r="R11" s="1" t="s">
        <v>215</v>
      </c>
      <c r="S11" s="1" t="s">
        <v>145</v>
      </c>
      <c r="T11" s="1" t="s">
        <v>146</v>
      </c>
      <c r="U11" s="1" t="s">
        <v>147</v>
      </c>
      <c r="V11" s="1" t="s">
        <v>216</v>
      </c>
    </row>
    <row r="12" s="1" customFormat="1" spans="1:22">
      <c r="A12" s="3">
        <v>18893508962</v>
      </c>
      <c r="B12" s="1" t="s">
        <v>217</v>
      </c>
      <c r="C12" s="1" t="s">
        <v>218</v>
      </c>
      <c r="D12" s="1" t="s">
        <v>211</v>
      </c>
      <c r="E12" s="1" t="s">
        <v>219</v>
      </c>
      <c r="F12" s="1" t="s">
        <v>156</v>
      </c>
      <c r="G12" s="1" t="s">
        <v>136</v>
      </c>
      <c r="H12" s="1" t="s">
        <v>137</v>
      </c>
      <c r="I12" s="1" t="s">
        <v>220</v>
      </c>
      <c r="J12" s="1" t="s">
        <v>30</v>
      </c>
      <c r="K12" s="1" t="s">
        <v>221</v>
      </c>
      <c r="L12" s="1" t="s">
        <v>221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143</v>
      </c>
      <c r="R12" s="1" t="s">
        <v>222</v>
      </c>
      <c r="S12" s="1" t="s">
        <v>145</v>
      </c>
      <c r="T12" s="1" t="s">
        <v>146</v>
      </c>
      <c r="U12" s="1" t="s">
        <v>147</v>
      </c>
      <c r="V12" s="1" t="s">
        <v>216</v>
      </c>
    </row>
    <row r="13" s="1" customFormat="1" spans="1:22">
      <c r="A13" s="3">
        <v>18870721714</v>
      </c>
      <c r="B13" s="1" t="s">
        <v>223</v>
      </c>
      <c r="C13" s="1" t="s">
        <v>224</v>
      </c>
      <c r="D13" s="1" t="s">
        <v>225</v>
      </c>
      <c r="E13" s="1" t="s">
        <v>226</v>
      </c>
      <c r="F13" s="1" t="s">
        <v>227</v>
      </c>
      <c r="G13" s="1" t="s">
        <v>136</v>
      </c>
      <c r="H13" s="1" t="s">
        <v>137</v>
      </c>
      <c r="I13" s="1" t="s">
        <v>228</v>
      </c>
      <c r="J13" s="1" t="s">
        <v>30</v>
      </c>
      <c r="K13" s="1" t="s">
        <v>229</v>
      </c>
      <c r="L13" s="1" t="s">
        <v>229</v>
      </c>
      <c r="M13" s="1" t="s">
        <v>140</v>
      </c>
      <c r="N13" s="1" t="s">
        <v>140</v>
      </c>
      <c r="O13" s="1" t="s">
        <v>141</v>
      </c>
      <c r="P13" s="1" t="s">
        <v>142</v>
      </c>
      <c r="Q13" s="1" t="s">
        <v>143</v>
      </c>
      <c r="R13" s="1" t="s">
        <v>230</v>
      </c>
      <c r="S13" s="1" t="s">
        <v>145</v>
      </c>
      <c r="T13" s="1" t="s">
        <v>146</v>
      </c>
      <c r="U13" s="1" t="s">
        <v>185</v>
      </c>
      <c r="V13" s="1" t="s">
        <v>231</v>
      </c>
    </row>
    <row r="14" s="1" customFormat="1" spans="1:22">
      <c r="A14" s="3">
        <v>17844959222</v>
      </c>
      <c r="B14" s="1" t="s">
        <v>232</v>
      </c>
      <c r="C14" s="1" t="s">
        <v>233</v>
      </c>
      <c r="D14" s="1" t="s">
        <v>234</v>
      </c>
      <c r="E14" s="1" t="s">
        <v>235</v>
      </c>
      <c r="F14" s="1" t="s">
        <v>135</v>
      </c>
      <c r="G14" s="1" t="s">
        <v>136</v>
      </c>
      <c r="H14" s="1" t="s">
        <v>137</v>
      </c>
      <c r="I14" s="1" t="s">
        <v>236</v>
      </c>
      <c r="J14" s="1" t="s">
        <v>30</v>
      </c>
      <c r="K14" s="1" t="s">
        <v>237</v>
      </c>
      <c r="L14" s="1" t="s">
        <v>237</v>
      </c>
      <c r="M14" s="1" t="s">
        <v>140</v>
      </c>
      <c r="N14" s="1" t="s">
        <v>140</v>
      </c>
      <c r="O14" s="1" t="s">
        <v>141</v>
      </c>
      <c r="P14" s="1" t="s">
        <v>142</v>
      </c>
      <c r="Q14" s="1" t="s">
        <v>143</v>
      </c>
      <c r="R14" s="1" t="s">
        <v>238</v>
      </c>
      <c r="S14" s="1" t="s">
        <v>145</v>
      </c>
      <c r="T14" s="1" t="s">
        <v>146</v>
      </c>
      <c r="U14" s="1" t="s">
        <v>185</v>
      </c>
      <c r="V14" s="1" t="s">
        <v>193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2022-12-08T02:29:26Z</dcterms:created>
  <dcterms:modified xsi:type="dcterms:W3CDTF">2022-12-08T02:56:18Z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D8D53E8EF1554534B8A81A0E24F1A83D</vt:lpwstr>
  </property>
  <property fmtid="{D5CDD505-2E9C-101B-9397-08002B2CF9AE}" pid="3" name="KSOProductBuildVer">
    <vt:lpwstr>2052-11.1.0.12763</vt:lpwstr>
  </property>
</Properties>
</file>