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</definedName>
  </definedNames>
  <calcPr calcId="144525"/>
</workbook>
</file>

<file path=xl/sharedStrings.xml><?xml version="1.0" encoding="utf-8"?>
<sst xmlns="http://schemas.openxmlformats.org/spreadsheetml/2006/main" count="527" uniqueCount="205">
  <si>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</si>
  <si>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</si>
  <si>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</si>
  <si>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</si>
  <si>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</si>
  <si>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</si>
  <si>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</si>
  <si>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</si>
  <si>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</si>
  <si>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</si>
  <si>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</si>
  <si>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</si>
  <si>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</si>
  <si>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</si>
  <si>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</si>
  <si>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</si>
  <si>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</si>
  <si>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</si>
  <si>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</si>
  <si>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</si>
  <si>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</si>
  <si>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</si>
  <si>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</si>
  <si>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</si>
  <si>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</si>
  <si>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17124900346	</t>
  </si>
  <si>
    <t>Ctrip</t>
  </si>
  <si>
    <t>正常</t>
  </si>
  <si>
    <t>[华欣]华欣雅娜别墅酒店(The Yana Villas Hua Hin)(39655113)</t>
  </si>
  <si>
    <t>套房（带私人泳池）&lt;2人入住&gt;&lt;不退款&gt;&lt;早餐&gt;</t>
  </si>
  <si>
    <t>USD</t>
  </si>
  <si>
    <t>wongkammul/arthid,wongkammul/arthid</t>
  </si>
  <si>
    <t>CA5326221210USD</t>
  </si>
  <si>
    <t>未提现</t>
  </si>
  <si>
    <t>携程开票</t>
  </si>
  <si>
    <t xml:space="preserve">	</t>
  </si>
  <si>
    <t xml:space="preserve">EXP-1877653801	</t>
  </si>
  <si>
    <t>取消</t>
  </si>
  <si>
    <t xml:space="preserve">17862790260	</t>
  </si>
  <si>
    <t>[曼谷]曼谷易思廷酒店(Eastin Hotel Makkasan, Bangkok)(40721630)</t>
  </si>
  <si>
    <t>豪华房&lt;不退款&gt;&lt;2人入住&gt;</t>
  </si>
  <si>
    <t>Heng/Jee Kwang Vincent,Lin/Aihui eileen</t>
  </si>
  <si>
    <t xml:space="preserve">21797931009	</t>
  </si>
  <si>
    <t>[吉隆坡]吉隆坡柏威年酒店 · 悦榕庄管理(Pavilion Hotel Kuala Lumpur Managed by Banyan Tree)(40759685)</t>
  </si>
  <si>
    <t>城市绿洲俱乐部双床房&lt;2人入住&gt;&lt;不退款&gt;&lt;早餐&gt;</t>
  </si>
  <si>
    <t>Weng Yi/Chooi,Weng Yi/Chooi</t>
  </si>
  <si>
    <t xml:space="preserve">2799370	</t>
  </si>
  <si>
    <t xml:space="preserve">21828010536	</t>
  </si>
  <si>
    <t>[东京]新宿王子大酒店(Shinjuku Prince Hotel)(37223973)</t>
  </si>
  <si>
    <t>标准客房&lt;2人入住&gt;&lt;不适用日本客人&gt;&lt;不退款&gt;</t>
  </si>
  <si>
    <t>ZHU/HAOLI,ZHANG/CHAO</t>
  </si>
  <si>
    <t xml:space="preserve">2813353	</t>
  </si>
  <si>
    <t xml:space="preserve">21844947289	</t>
  </si>
  <si>
    <t>[首尔]三井酒店(Hotel Samjung)(37236514)</t>
  </si>
  <si>
    <t>标准双人房&lt;2人入住&gt;&lt;不退款&gt;</t>
  </si>
  <si>
    <t>PARK/JUNUN</t>
  </si>
  <si>
    <t xml:space="preserve">2830313	</t>
  </si>
  <si>
    <t xml:space="preserve">22028553	</t>
  </si>
  <si>
    <t xml:space="preserve">21849449852	</t>
  </si>
  <si>
    <t>[吉隆坡]吉隆坡宴宾雅酒店(Impiana KLCC Hotel)(37200629)</t>
  </si>
  <si>
    <t>豪华双床房&lt;2人入住&gt;&lt;不退款&gt;</t>
  </si>
  <si>
    <t>HU/YANG,JIN/KAIRUI</t>
  </si>
  <si>
    <t xml:space="preserve">2838522	</t>
  </si>
  <si>
    <t xml:space="preserve">21852531273	</t>
  </si>
  <si>
    <t>[曼谷]曼谷班达拉套房酒店(Bandara Suites Silom, Bangkok)(37196066)</t>
  </si>
  <si>
    <t>一卧室套房&lt;2人入住&gt;&lt;不退款&gt;</t>
  </si>
  <si>
    <t>Kunem/Salisa,Kunem/Salisa</t>
  </si>
  <si>
    <t xml:space="preserve">2844209	</t>
  </si>
  <si>
    <t xml:space="preserve">197569	</t>
  </si>
  <si>
    <t xml:space="preserve">21854585785	</t>
  </si>
  <si>
    <t>城市绿洲特大床房&lt;2人入住&gt;&lt;不退款&gt;&lt;早餐&gt;</t>
  </si>
  <si>
    <t>NARENDRAN/YASHMI</t>
  </si>
  <si>
    <t xml:space="preserve">2847634	</t>
  </si>
  <si>
    <t xml:space="preserve">206852	</t>
  </si>
  <si>
    <t xml:space="preserve">21855111498	</t>
  </si>
  <si>
    <t>[哥打京那巴鲁]哥打京那巴鲁元明大酒店(Ming Garden Hotel &amp; Residences Kota Kinabalu)(40721484)</t>
  </si>
  <si>
    <t>高级房&lt;2人入住&gt;&lt;不退款&gt;</t>
  </si>
  <si>
    <t>BIN BAHARUDDIN/DARWIS</t>
  </si>
  <si>
    <t xml:space="preserve">2848629	</t>
  </si>
  <si>
    <t xml:space="preserve">8575543	</t>
  </si>
  <si>
    <t xml:space="preserve">21855115753	</t>
  </si>
  <si>
    <t>FAHMI BIN MOHD TAHA/MOHD</t>
  </si>
  <si>
    <t xml:space="preserve">2848640	</t>
  </si>
  <si>
    <t xml:space="preserve">8575544	</t>
  </si>
  <si>
    <t xml:space="preserve">21855121449	</t>
  </si>
  <si>
    <t>BIN ABD HARI/MAHMUD</t>
  </si>
  <si>
    <t xml:space="preserve">2848646	</t>
  </si>
  <si>
    <t xml:space="preserve">8575545	</t>
  </si>
  <si>
    <t xml:space="preserve">21855129634	</t>
  </si>
  <si>
    <t>SHALIZAN BIN ROSLI OR SURYANSHAH BIN MUHAMAD SUPIAN/MOHD,SHALIZAN BIN ROSLI OR SURYANSHAH BIN MUHAMAD SUPIAN/MOHD</t>
  </si>
  <si>
    <t xml:space="preserve">2848664	</t>
  </si>
  <si>
    <t xml:space="preserve">8575546	</t>
  </si>
  <si>
    <t xml:space="preserve">21855136129	</t>
  </si>
  <si>
    <t>BIN KALUDIN OR AZMI BIN TANTI/ALING,BIN KALUDIN OR AZMI BIN TANTI/ALING</t>
  </si>
  <si>
    <t xml:space="preserve">2848674	</t>
  </si>
  <si>
    <t xml:space="preserve">8575547	</t>
  </si>
  <si>
    <t xml:space="preserve">21855320707	</t>
  </si>
  <si>
    <t>[Racha Thewa]阿玛拉素万那普酒店(Amaranth Suvarnabhumi Hotel)(38635635)</t>
  </si>
  <si>
    <t>豪华房&lt;2人入住&gt;&lt;不退款&gt;</t>
  </si>
  <si>
    <t>MEI/JUNTAO,WANG/XINLIN</t>
  </si>
  <si>
    <t xml:space="preserve">2849034	</t>
  </si>
  <si>
    <t xml:space="preserve">60763	</t>
  </si>
  <si>
    <t xml:space="preserve">21855753784	</t>
  </si>
  <si>
    <t>[曼谷]曼谷廊曼机场阿玛瑞酒店(Amari Don Muang Airport Bangkok)(37214923)</t>
  </si>
  <si>
    <t>豪华双床房&lt;2人入住&gt;&lt;不退款&gt;&lt;早餐&gt;</t>
  </si>
  <si>
    <t>ZHANG/JIANQIU,DING/JUNHUA</t>
  </si>
  <si>
    <t xml:space="preserve">2849846	</t>
  </si>
  <si>
    <t>，</t>
  </si>
  <si>
    <t>A221210100800481</t>
  </si>
  <si>
    <t>A221210100906481</t>
  </si>
  <si>
    <t>USD / HKD 当前参考汇率: 7.78444</t>
  </si>
  <si>
    <t>总计： 923 USD/
7185.04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</si>
  <si>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</si>
  <si>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</si>
  <si>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</si>
  <si>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</si>
  <si>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</si>
  <si>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</si>
  <si>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</si>
  <si>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</si>
  <si>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</si>
  <si>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</si>
  <si>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</si>
  <si>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</si>
  <si>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</si>
  <si>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</si>
  <si>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</si>
  <si>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</si>
  <si>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</si>
  <si>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</si>
  <si>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</si>
  <si>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2022-12-05</t>
  </si>
  <si>
    <t>2849034</t>
  </si>
  <si>
    <t>阿玛拉素万那普酒店</t>
  </si>
  <si>
    <t>MEI JUNTAO,WANG XINLIN</t>
  </si>
  <si>
    <t>2022-12-06</t>
  </si>
  <si>
    <t>2022-12-07</t>
  </si>
  <si>
    <t>退房日周结</t>
  </si>
  <si>
    <t>459.72</t>
  </si>
  <si>
    <t>65.00</t>
  </si>
  <si>
    <t>0</t>
  </si>
  <si>
    <t>0.00</t>
  </si>
  <si>
    <t>携程盛景国际直连</t>
  </si>
  <si>
    <t>01.010677</t>
  </si>
  <si>
    <t>2022-12-06 09:56:57</t>
  </si>
  <si>
    <t>否</t>
  </si>
  <si>
    <t>汇智国际旅游发展有限公司</t>
  </si>
  <si>
    <t>直采</t>
  </si>
  <si>
    <t>泰国</t>
  </si>
  <si>
    <t>2848674</t>
  </si>
  <si>
    <t>哥打京那巴鲁元明大酒店</t>
  </si>
  <si>
    <t>BIN KALUDIN OR AZMI BIN TANTI ALING,BIN KALUDIN OR AZMI BIN TANTI ALING</t>
  </si>
  <si>
    <t>247.54</t>
  </si>
  <si>
    <t>35.00</t>
  </si>
  <si>
    <t>2022-12-05 19:58:41</t>
  </si>
  <si>
    <t>马来西亚</t>
  </si>
  <si>
    <t>2848664</t>
  </si>
  <si>
    <t>SHALIZAN BIN ROSLI OR SURYANSHAH BIN MUHAMAD SUPIAN MOHD,SHALIZAN BIN ROSLI OR SURYANSHAH BIN MUHAMAD SUPIAN MOHD</t>
  </si>
  <si>
    <t>2022-12-05 19:42:19</t>
  </si>
  <si>
    <t>2848646</t>
  </si>
  <si>
    <t>BIN ABD HARI MAHMUD</t>
  </si>
  <si>
    <t>2022-12-05 19:29:04</t>
  </si>
  <si>
    <t>2848640</t>
  </si>
  <si>
    <t>FAHMI BIN MOHD TAHA MOHD</t>
  </si>
  <si>
    <t>2022-12-05 19:25:40</t>
  </si>
  <si>
    <t>2848629</t>
  </si>
  <si>
    <t>BIN BAHARUDDIN DARWIS</t>
  </si>
  <si>
    <t>2022-12-05 19:26:02</t>
  </si>
  <si>
    <t>2847634</t>
  </si>
  <si>
    <t>吉隆坡柏威年酒店 · 悦榕庄管理</t>
  </si>
  <si>
    <t>NARENDRAN YASHMI</t>
  </si>
  <si>
    <t>976.02</t>
  </si>
  <si>
    <t>138.00</t>
  </si>
  <si>
    <t>2022-12-05 13:18:42</t>
  </si>
  <si>
    <t>2022-12-03</t>
  </si>
  <si>
    <t>2844209</t>
  </si>
  <si>
    <t>曼谷班达拉套房酒店</t>
  </si>
  <si>
    <t>Kunem Salisa,Kunem Salisa</t>
  </si>
  <si>
    <t>919.44</t>
  </si>
  <si>
    <t>130.00</t>
  </si>
  <si>
    <t>2022-12-04 10:41:23</t>
  </si>
  <si>
    <t>2022-12-01</t>
  </si>
  <si>
    <t>2838522</t>
  </si>
  <si>
    <t>吉隆坡宴宾雅酒店</t>
  </si>
  <si>
    <t>HU YANG,JIN KAIRUI</t>
  </si>
  <si>
    <t>2022-12-04</t>
  </si>
  <si>
    <t>1727.66</t>
  </si>
  <si>
    <t>243.00</t>
  </si>
  <si>
    <t>2022-12-01 22:21:39</t>
  </si>
  <si>
    <t>直连</t>
  </si>
  <si>
    <t>2022-11-28</t>
  </si>
  <si>
    <t>2830313</t>
  </si>
  <si>
    <t>首尔三井酒店</t>
  </si>
  <si>
    <t>PARK JUNUN</t>
  </si>
  <si>
    <t>1235.44</t>
  </si>
  <si>
    <t>172.00</t>
  </si>
  <si>
    <t>2022-12-01 15:49:55</t>
  </si>
  <si>
    <t>韩国</t>
  </si>
  <si>
    <t>2022-01-06</t>
  </si>
  <si>
    <t>2374906</t>
  </si>
  <si>
    <t>华欣亚纳别墅酒店</t>
  </si>
  <si>
    <t>wongkammul arthid,wongkammul arthid</t>
  </si>
  <si>
    <t>1326.94</t>
  </si>
  <si>
    <t>208.00</t>
  </si>
  <si>
    <t>2022-01-06 05:58:34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</si>
</sst>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13</xdr:col>
      <xdr:colOff>476250</xdr:colOff>
      <xdr:row>57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9963150" cy="504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44901</v>
      </c>
      <c r="G2" s="6">
        <v>44902</v>
      </c>
      <c r="H2" s="4">
        <v>1</v>
      </c>
      <c r="I2" s="4">
        <v>1</v>
      </c>
      <c r="J2" s="4">
        <v>1</v>
      </c>
      <c r="K2" s="4" t="s">
        <v>30</v>
      </c>
      <c r="L2" s="4">
        <v>208</v>
      </c>
      <c r="M2" s="4">
        <v>208</v>
      </c>
      <c r="N2" s="4" t="s">
        <v>31</v>
      </c>
      <c r="O2" s="4" t="s">
        <v>32</v>
      </c>
      <c r="P2" s="4" t="s">
        <v>33</v>
      </c>
      <c r="Q2" s="4">
        <v>0</v>
      </c>
      <c r="R2" s="7">
        <v>44567</v>
      </c>
      <c r="S2" s="6">
        <v>44905</v>
      </c>
      <c r="T2" s="4" t="s">
        <v>34</v>
      </c>
      <c r="U2" s="4">
        <v>208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44901</v>
      </c>
      <c r="G3" s="6">
        <v>44902</v>
      </c>
      <c r="H3" s="4">
        <v>1</v>
      </c>
      <c r="I3" s="4">
        <v>1</v>
      </c>
      <c r="J3" s="4">
        <v>1</v>
      </c>
      <c r="K3" s="4" t="s">
        <v>30</v>
      </c>
      <c r="L3" s="4">
        <v>-208</v>
      </c>
      <c r="M3" s="4">
        <v>-208</v>
      </c>
      <c r="N3" s="4" t="s">
        <v>31</v>
      </c>
      <c r="O3" s="4" t="s">
        <v>32</v>
      </c>
      <c r="P3" s="4" t="s">
        <v>33</v>
      </c>
      <c r="Q3" s="4">
        <v>0</v>
      </c>
      <c r="R3" s="7">
        <v>44567</v>
      </c>
      <c r="S3" s="6">
        <v>44905</v>
      </c>
      <c r="T3" s="4" t="s">
        <v>34</v>
      </c>
      <c r="U3" s="4">
        <v>-208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44896</v>
      </c>
      <c r="G4" s="6">
        <v>44902</v>
      </c>
      <c r="H4" s="4">
        <v>2</v>
      </c>
      <c r="I4" s="4">
        <v>6</v>
      </c>
      <c r="J4" s="4">
        <v>12</v>
      </c>
      <c r="K4" s="4" t="s">
        <v>30</v>
      </c>
      <c r="L4" s="4">
        <v>540</v>
      </c>
      <c r="M4" s="4">
        <v>540</v>
      </c>
      <c r="N4" s="4" t="s">
        <v>41</v>
      </c>
      <c r="O4" s="4" t="s">
        <v>32</v>
      </c>
      <c r="P4" s="4" t="s">
        <v>33</v>
      </c>
      <c r="Q4" s="4">
        <v>0</v>
      </c>
      <c r="R4" s="7">
        <v>44680</v>
      </c>
      <c r="S4" s="6">
        <v>44905</v>
      </c>
      <c r="T4" s="4" t="s">
        <v>34</v>
      </c>
      <c r="U4" s="4">
        <v>540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44896</v>
      </c>
      <c r="G5" s="6">
        <v>44902</v>
      </c>
      <c r="H5" s="4">
        <v>2</v>
      </c>
      <c r="I5" s="4">
        <v>6</v>
      </c>
      <c r="J5" s="4">
        <v>12</v>
      </c>
      <c r="K5" s="4" t="s">
        <v>30</v>
      </c>
      <c r="L5" s="4">
        <v>-540</v>
      </c>
      <c r="M5" s="4">
        <v>-540</v>
      </c>
      <c r="N5" s="4" t="s">
        <v>41</v>
      </c>
      <c r="O5" s="4" t="s">
        <v>32</v>
      </c>
      <c r="P5" s="4" t="s">
        <v>33</v>
      </c>
      <c r="Q5" s="4">
        <v>0</v>
      </c>
      <c r="R5" s="7">
        <v>44680</v>
      </c>
      <c r="S5" s="6">
        <v>44905</v>
      </c>
      <c r="T5" s="4" t="s">
        <v>34</v>
      </c>
      <c r="U5" s="4">
        <v>-540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42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44899</v>
      </c>
      <c r="G6" s="6">
        <v>44902</v>
      </c>
      <c r="H6" s="4">
        <v>1</v>
      </c>
      <c r="I6" s="4">
        <v>3</v>
      </c>
      <c r="J6" s="4">
        <v>3</v>
      </c>
      <c r="K6" s="4" t="s">
        <v>30</v>
      </c>
      <c r="L6" s="4">
        <v>366</v>
      </c>
      <c r="M6" s="4">
        <v>366</v>
      </c>
      <c r="N6" s="4" t="s">
        <v>45</v>
      </c>
      <c r="O6" s="4" t="s">
        <v>32</v>
      </c>
      <c r="P6" s="4" t="s">
        <v>33</v>
      </c>
      <c r="Q6" s="4">
        <v>0</v>
      </c>
      <c r="R6" s="7">
        <v>44880</v>
      </c>
      <c r="S6" s="6">
        <v>44905</v>
      </c>
      <c r="T6" s="4" t="s">
        <v>34</v>
      </c>
      <c r="U6" s="4">
        <v>366</v>
      </c>
      <c r="V6" s="4">
        <v>0</v>
      </c>
      <c r="W6" s="4">
        <v>0</v>
      </c>
      <c r="X6" s="4" t="s">
        <v>46</v>
      </c>
      <c r="Y6" s="4" t="s">
        <v>35</v>
      </c>
    </row>
    <row r="7" s="4" customFormat="1" spans="1:25">
      <c r="A7" s="4" t="s">
        <v>42</v>
      </c>
      <c r="B7" s="4" t="s">
        <v>26</v>
      </c>
      <c r="C7" s="4" t="s">
        <v>37</v>
      </c>
      <c r="D7" s="4" t="s">
        <v>43</v>
      </c>
      <c r="E7" s="4" t="s">
        <v>44</v>
      </c>
      <c r="F7" s="6">
        <v>44899</v>
      </c>
      <c r="G7" s="6">
        <v>44902</v>
      </c>
      <c r="H7" s="4">
        <v>1</v>
      </c>
      <c r="I7" s="4">
        <v>3</v>
      </c>
      <c r="J7" s="4">
        <v>3</v>
      </c>
      <c r="K7" s="4" t="s">
        <v>30</v>
      </c>
      <c r="L7" s="4">
        <v>-366</v>
      </c>
      <c r="M7" s="4">
        <v>-366</v>
      </c>
      <c r="N7" s="4" t="s">
        <v>45</v>
      </c>
      <c r="O7" s="4" t="s">
        <v>32</v>
      </c>
      <c r="P7" s="4" t="s">
        <v>33</v>
      </c>
      <c r="Q7" s="4">
        <v>0</v>
      </c>
      <c r="R7" s="7">
        <v>44880</v>
      </c>
      <c r="S7" s="6">
        <v>44905</v>
      </c>
      <c r="T7" s="4" t="s">
        <v>34</v>
      </c>
      <c r="U7" s="4">
        <v>-366</v>
      </c>
      <c r="V7" s="4">
        <v>0</v>
      </c>
      <c r="W7" s="4">
        <v>0</v>
      </c>
      <c r="X7" s="4" t="s">
        <v>46</v>
      </c>
      <c r="Y7" s="4" t="s">
        <v>35</v>
      </c>
    </row>
    <row r="8" s="4" customFormat="1" spans="1:25">
      <c r="A8" s="4" t="s">
        <v>47</v>
      </c>
      <c r="B8" s="4" t="s">
        <v>26</v>
      </c>
      <c r="C8" s="4" t="s">
        <v>27</v>
      </c>
      <c r="D8" s="4" t="s">
        <v>48</v>
      </c>
      <c r="E8" s="4" t="s">
        <v>49</v>
      </c>
      <c r="F8" s="6">
        <v>44895</v>
      </c>
      <c r="G8" s="6">
        <v>44902</v>
      </c>
      <c r="H8" s="4">
        <v>2</v>
      </c>
      <c r="I8" s="4">
        <v>7</v>
      </c>
      <c r="J8" s="4">
        <v>14</v>
      </c>
      <c r="K8" s="4" t="s">
        <v>30</v>
      </c>
      <c r="L8" s="4">
        <v>5260</v>
      </c>
      <c r="M8" s="4">
        <v>5260</v>
      </c>
      <c r="N8" s="4" t="s">
        <v>50</v>
      </c>
      <c r="O8" s="4" t="s">
        <v>32</v>
      </c>
      <c r="P8" s="4" t="s">
        <v>33</v>
      </c>
      <c r="Q8" s="4">
        <v>0</v>
      </c>
      <c r="R8" s="7">
        <v>44886</v>
      </c>
      <c r="S8" s="6">
        <v>44905</v>
      </c>
      <c r="T8" s="4" t="s">
        <v>34</v>
      </c>
      <c r="U8" s="4">
        <v>5260</v>
      </c>
      <c r="V8" s="4">
        <v>0</v>
      </c>
      <c r="W8" s="4">
        <v>0</v>
      </c>
      <c r="X8" s="4" t="s">
        <v>51</v>
      </c>
      <c r="Y8" s="4" t="s">
        <v>35</v>
      </c>
    </row>
    <row r="9" s="4" customFormat="1" spans="1:25">
      <c r="A9" s="4" t="s">
        <v>47</v>
      </c>
      <c r="B9" s="4" t="s">
        <v>26</v>
      </c>
      <c r="C9" s="4" t="s">
        <v>37</v>
      </c>
      <c r="D9" s="4" t="s">
        <v>48</v>
      </c>
      <c r="E9" s="4" t="s">
        <v>49</v>
      </c>
      <c r="F9" s="6">
        <v>44895</v>
      </c>
      <c r="G9" s="6">
        <v>44902</v>
      </c>
      <c r="H9" s="4">
        <v>2</v>
      </c>
      <c r="I9" s="4">
        <v>7</v>
      </c>
      <c r="J9" s="4">
        <v>14</v>
      </c>
      <c r="K9" s="4" t="s">
        <v>30</v>
      </c>
      <c r="L9" s="4">
        <v>-5260</v>
      </c>
      <c r="M9" s="4">
        <v>-5260</v>
      </c>
      <c r="N9" s="4" t="s">
        <v>50</v>
      </c>
      <c r="O9" s="4" t="s">
        <v>32</v>
      </c>
      <c r="P9" s="4" t="s">
        <v>33</v>
      </c>
      <c r="Q9" s="4">
        <v>0</v>
      </c>
      <c r="R9" s="7">
        <v>44886</v>
      </c>
      <c r="S9" s="6">
        <v>44905</v>
      </c>
      <c r="T9" s="4" t="s">
        <v>34</v>
      </c>
      <c r="U9" s="4">
        <v>-5260</v>
      </c>
      <c r="V9" s="4">
        <v>0</v>
      </c>
      <c r="W9" s="4">
        <v>0</v>
      </c>
      <c r="X9" s="4" t="s">
        <v>51</v>
      </c>
      <c r="Y9" s="4" t="s">
        <v>35</v>
      </c>
    </row>
    <row r="10" s="4" customFormat="1" spans="1:25">
      <c r="A10" s="4" t="s">
        <v>52</v>
      </c>
      <c r="B10" s="4" t="s">
        <v>26</v>
      </c>
      <c r="C10" s="4" t="s">
        <v>27</v>
      </c>
      <c r="D10" s="4" t="s">
        <v>53</v>
      </c>
      <c r="E10" s="4" t="s">
        <v>54</v>
      </c>
      <c r="F10" s="6">
        <v>44900</v>
      </c>
      <c r="G10" s="6">
        <v>44902</v>
      </c>
      <c r="H10" s="4">
        <v>1</v>
      </c>
      <c r="I10" s="4">
        <v>2</v>
      </c>
      <c r="J10" s="4">
        <v>2</v>
      </c>
      <c r="K10" s="4" t="s">
        <v>30</v>
      </c>
      <c r="L10" s="4">
        <v>172</v>
      </c>
      <c r="M10" s="4">
        <v>172</v>
      </c>
      <c r="N10" s="4" t="s">
        <v>55</v>
      </c>
      <c r="O10" s="4" t="s">
        <v>32</v>
      </c>
      <c r="P10" s="4" t="s">
        <v>33</v>
      </c>
      <c r="Q10" s="4">
        <v>0</v>
      </c>
      <c r="R10" s="7">
        <v>44893</v>
      </c>
      <c r="S10" s="6">
        <v>44905</v>
      </c>
      <c r="T10" s="4" t="s">
        <v>34</v>
      </c>
      <c r="U10" s="4">
        <v>172</v>
      </c>
      <c r="V10" s="4">
        <v>0</v>
      </c>
      <c r="W10" s="4">
        <v>0</v>
      </c>
      <c r="X10" s="4" t="s">
        <v>56</v>
      </c>
      <c r="Y10" s="4" t="s">
        <v>57</v>
      </c>
    </row>
    <row r="11" s="4" customFormat="1" spans="1:25">
      <c r="A11" s="4" t="s">
        <v>58</v>
      </c>
      <c r="B11" s="4" t="s">
        <v>26</v>
      </c>
      <c r="C11" s="4" t="s">
        <v>27</v>
      </c>
      <c r="D11" s="4" t="s">
        <v>59</v>
      </c>
      <c r="E11" s="4" t="s">
        <v>60</v>
      </c>
      <c r="F11" s="6">
        <v>44899</v>
      </c>
      <c r="G11" s="6">
        <v>44902</v>
      </c>
      <c r="H11" s="4">
        <v>1</v>
      </c>
      <c r="I11" s="4">
        <v>3</v>
      </c>
      <c r="J11" s="4">
        <v>3</v>
      </c>
      <c r="K11" s="4" t="s">
        <v>30</v>
      </c>
      <c r="L11" s="4">
        <v>243</v>
      </c>
      <c r="M11" s="4">
        <v>243</v>
      </c>
      <c r="N11" s="4" t="s">
        <v>61</v>
      </c>
      <c r="O11" s="4" t="s">
        <v>32</v>
      </c>
      <c r="P11" s="4" t="s">
        <v>33</v>
      </c>
      <c r="Q11" s="4">
        <v>0</v>
      </c>
      <c r="R11" s="7">
        <v>44896</v>
      </c>
      <c r="S11" s="6">
        <v>44905</v>
      </c>
      <c r="T11" s="4" t="s">
        <v>34</v>
      </c>
      <c r="U11" s="4">
        <v>243</v>
      </c>
      <c r="V11" s="4">
        <v>0</v>
      </c>
      <c r="W11" s="4">
        <v>0</v>
      </c>
      <c r="X11" s="4" t="s">
        <v>62</v>
      </c>
      <c r="Y11" s="4" t="s">
        <v>35</v>
      </c>
    </row>
    <row r="12" s="4" customFormat="1" spans="1:25">
      <c r="A12" s="4" t="s">
        <v>63</v>
      </c>
      <c r="B12" s="4" t="s">
        <v>26</v>
      </c>
      <c r="C12" s="4" t="s">
        <v>27</v>
      </c>
      <c r="D12" s="4" t="s">
        <v>64</v>
      </c>
      <c r="E12" s="4" t="s">
        <v>65</v>
      </c>
      <c r="F12" s="6">
        <v>44900</v>
      </c>
      <c r="G12" s="6">
        <v>44902</v>
      </c>
      <c r="H12" s="4">
        <v>1</v>
      </c>
      <c r="I12" s="4">
        <v>2</v>
      </c>
      <c r="J12" s="4">
        <v>2</v>
      </c>
      <c r="K12" s="4" t="s">
        <v>30</v>
      </c>
      <c r="L12" s="4">
        <v>130</v>
      </c>
      <c r="M12" s="4">
        <v>130</v>
      </c>
      <c r="N12" s="4" t="s">
        <v>66</v>
      </c>
      <c r="O12" s="4" t="s">
        <v>32</v>
      </c>
      <c r="P12" s="4" t="s">
        <v>33</v>
      </c>
      <c r="Q12" s="4">
        <v>0</v>
      </c>
      <c r="R12" s="7">
        <v>44898</v>
      </c>
      <c r="S12" s="6">
        <v>44905</v>
      </c>
      <c r="T12" s="4" t="s">
        <v>34</v>
      </c>
      <c r="U12" s="4">
        <v>130</v>
      </c>
      <c r="V12" s="4">
        <v>0</v>
      </c>
      <c r="W12" s="4">
        <v>0</v>
      </c>
      <c r="X12" s="4" t="s">
        <v>67</v>
      </c>
      <c r="Y12" s="4" t="s">
        <v>68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43</v>
      </c>
      <c r="E13" s="4" t="s">
        <v>70</v>
      </c>
      <c r="F13" s="6">
        <v>44901</v>
      </c>
      <c r="G13" s="6">
        <v>44902</v>
      </c>
      <c r="H13" s="4">
        <v>1</v>
      </c>
      <c r="I13" s="4">
        <v>1</v>
      </c>
      <c r="J13" s="4">
        <v>1</v>
      </c>
      <c r="K13" s="4" t="s">
        <v>30</v>
      </c>
      <c r="L13" s="4">
        <v>138</v>
      </c>
      <c r="M13" s="4">
        <v>138</v>
      </c>
      <c r="N13" s="4" t="s">
        <v>71</v>
      </c>
      <c r="O13" s="4" t="s">
        <v>32</v>
      </c>
      <c r="P13" s="4" t="s">
        <v>33</v>
      </c>
      <c r="Q13" s="4">
        <v>0</v>
      </c>
      <c r="R13" s="7">
        <v>44900</v>
      </c>
      <c r="S13" s="6">
        <v>44905</v>
      </c>
      <c r="T13" s="4" t="s">
        <v>34</v>
      </c>
      <c r="U13" s="4">
        <v>138</v>
      </c>
      <c r="V13" s="4">
        <v>0</v>
      </c>
      <c r="W13" s="4">
        <v>0</v>
      </c>
      <c r="X13" s="4" t="s">
        <v>72</v>
      </c>
      <c r="Y13" s="4" t="s">
        <v>73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75</v>
      </c>
      <c r="E14" s="4" t="s">
        <v>76</v>
      </c>
      <c r="F14" s="6">
        <v>44901</v>
      </c>
      <c r="G14" s="6">
        <v>44902</v>
      </c>
      <c r="H14" s="4">
        <v>1</v>
      </c>
      <c r="I14" s="4">
        <v>1</v>
      </c>
      <c r="J14" s="4">
        <v>1</v>
      </c>
      <c r="K14" s="4" t="s">
        <v>30</v>
      </c>
      <c r="L14" s="4">
        <v>35</v>
      </c>
      <c r="M14" s="4">
        <v>35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44900</v>
      </c>
      <c r="S14" s="6">
        <v>44905</v>
      </c>
      <c r="T14" s="4" t="s">
        <v>34</v>
      </c>
      <c r="U14" s="4">
        <v>35</v>
      </c>
      <c r="V14" s="4">
        <v>0</v>
      </c>
      <c r="W14" s="4">
        <v>0</v>
      </c>
      <c r="X14" s="4" t="s">
        <v>78</v>
      </c>
      <c r="Y14" s="4" t="s">
        <v>79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75</v>
      </c>
      <c r="E15" s="4" t="s">
        <v>76</v>
      </c>
      <c r="F15" s="6">
        <v>44901</v>
      </c>
      <c r="G15" s="6">
        <v>44902</v>
      </c>
      <c r="H15" s="4">
        <v>1</v>
      </c>
      <c r="I15" s="4">
        <v>1</v>
      </c>
      <c r="J15" s="4">
        <v>1</v>
      </c>
      <c r="K15" s="4" t="s">
        <v>30</v>
      </c>
      <c r="L15" s="4">
        <v>35</v>
      </c>
      <c r="M15" s="4">
        <v>35</v>
      </c>
      <c r="N15" s="4" t="s">
        <v>81</v>
      </c>
      <c r="O15" s="4" t="s">
        <v>32</v>
      </c>
      <c r="P15" s="4" t="s">
        <v>33</v>
      </c>
      <c r="Q15" s="4">
        <v>0</v>
      </c>
      <c r="R15" s="7">
        <v>44900</v>
      </c>
      <c r="S15" s="6">
        <v>44905</v>
      </c>
      <c r="T15" s="4" t="s">
        <v>34</v>
      </c>
      <c r="U15" s="4">
        <v>35</v>
      </c>
      <c r="V15" s="4">
        <v>0</v>
      </c>
      <c r="W15" s="4">
        <v>0</v>
      </c>
      <c r="X15" s="4" t="s">
        <v>82</v>
      </c>
      <c r="Y15" s="4" t="s">
        <v>83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75</v>
      </c>
      <c r="E16" s="4" t="s">
        <v>76</v>
      </c>
      <c r="F16" s="6">
        <v>44901</v>
      </c>
      <c r="G16" s="6">
        <v>44902</v>
      </c>
      <c r="H16" s="4">
        <v>1</v>
      </c>
      <c r="I16" s="4">
        <v>1</v>
      </c>
      <c r="J16" s="4">
        <v>1</v>
      </c>
      <c r="K16" s="4" t="s">
        <v>30</v>
      </c>
      <c r="L16" s="4">
        <v>35</v>
      </c>
      <c r="M16" s="4">
        <v>35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44900</v>
      </c>
      <c r="S16" s="6">
        <v>44905</v>
      </c>
      <c r="T16" s="4" t="s">
        <v>34</v>
      </c>
      <c r="U16" s="4">
        <v>35</v>
      </c>
      <c r="V16" s="4">
        <v>0</v>
      </c>
      <c r="W16" s="4">
        <v>0</v>
      </c>
      <c r="X16" s="4" t="s">
        <v>86</v>
      </c>
      <c r="Y16" s="4" t="s">
        <v>87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75</v>
      </c>
      <c r="E17" s="4" t="s">
        <v>76</v>
      </c>
      <c r="F17" s="6">
        <v>44901</v>
      </c>
      <c r="G17" s="6">
        <v>44902</v>
      </c>
      <c r="H17" s="4">
        <v>1</v>
      </c>
      <c r="I17" s="4">
        <v>1</v>
      </c>
      <c r="J17" s="4">
        <v>1</v>
      </c>
      <c r="K17" s="4" t="s">
        <v>30</v>
      </c>
      <c r="L17" s="4">
        <v>35</v>
      </c>
      <c r="M17" s="4">
        <v>35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44900</v>
      </c>
      <c r="S17" s="6">
        <v>44905</v>
      </c>
      <c r="T17" s="4" t="s">
        <v>34</v>
      </c>
      <c r="U17" s="4">
        <v>35</v>
      </c>
      <c r="V17" s="4">
        <v>0</v>
      </c>
      <c r="W17" s="4">
        <v>0</v>
      </c>
      <c r="X17" s="4" t="s">
        <v>90</v>
      </c>
      <c r="Y17" s="4" t="s">
        <v>91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75</v>
      </c>
      <c r="E18" s="4" t="s">
        <v>76</v>
      </c>
      <c r="F18" s="6">
        <v>44901</v>
      </c>
      <c r="G18" s="6">
        <v>44902</v>
      </c>
      <c r="H18" s="4">
        <v>1</v>
      </c>
      <c r="I18" s="4">
        <v>1</v>
      </c>
      <c r="J18" s="4">
        <v>1</v>
      </c>
      <c r="K18" s="4" t="s">
        <v>30</v>
      </c>
      <c r="L18" s="4">
        <v>35</v>
      </c>
      <c r="M18" s="4">
        <v>35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44900</v>
      </c>
      <c r="S18" s="6">
        <v>44905</v>
      </c>
      <c r="T18" s="4" t="s">
        <v>34</v>
      </c>
      <c r="U18" s="4">
        <v>35</v>
      </c>
      <c r="V18" s="4">
        <v>0</v>
      </c>
      <c r="W18" s="4">
        <v>0</v>
      </c>
      <c r="X18" s="4" t="s">
        <v>94</v>
      </c>
      <c r="Y18" s="4" t="s">
        <v>95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97</v>
      </c>
      <c r="E19" s="4" t="s">
        <v>98</v>
      </c>
      <c r="F19" s="6">
        <v>44901</v>
      </c>
      <c r="G19" s="6">
        <v>44902</v>
      </c>
      <c r="H19" s="4">
        <v>1</v>
      </c>
      <c r="I19" s="4">
        <v>1</v>
      </c>
      <c r="J19" s="4">
        <v>1</v>
      </c>
      <c r="K19" s="4" t="s">
        <v>30</v>
      </c>
      <c r="L19" s="4">
        <v>65</v>
      </c>
      <c r="M19" s="4">
        <v>65</v>
      </c>
      <c r="N19" s="4" t="s">
        <v>99</v>
      </c>
      <c r="O19" s="4" t="s">
        <v>32</v>
      </c>
      <c r="P19" s="4" t="s">
        <v>33</v>
      </c>
      <c r="Q19" s="4">
        <v>0</v>
      </c>
      <c r="R19" s="7">
        <v>44900</v>
      </c>
      <c r="S19" s="6">
        <v>44905</v>
      </c>
      <c r="T19" s="4" t="s">
        <v>34</v>
      </c>
      <c r="U19" s="4">
        <v>65</v>
      </c>
      <c r="V19" s="4">
        <v>0</v>
      </c>
      <c r="W19" s="4">
        <v>0</v>
      </c>
      <c r="X19" s="4" t="s">
        <v>100</v>
      </c>
      <c r="Y19" s="4" t="s">
        <v>101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103</v>
      </c>
      <c r="E20" s="4" t="s">
        <v>104</v>
      </c>
      <c r="F20" s="6">
        <v>44901</v>
      </c>
      <c r="G20" s="6">
        <v>44902</v>
      </c>
      <c r="H20" s="4">
        <v>1</v>
      </c>
      <c r="I20" s="4">
        <v>1</v>
      </c>
      <c r="J20" s="4">
        <v>1</v>
      </c>
      <c r="K20" s="4" t="s">
        <v>30</v>
      </c>
      <c r="L20" s="4">
        <v>73</v>
      </c>
      <c r="M20" s="4">
        <v>73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44901</v>
      </c>
      <c r="S20" s="6">
        <v>44905</v>
      </c>
      <c r="T20" s="4" t="s">
        <v>34</v>
      </c>
      <c r="U20" s="4">
        <v>73</v>
      </c>
      <c r="V20" s="4">
        <v>0</v>
      </c>
      <c r="W20" s="4">
        <v>0</v>
      </c>
      <c r="X20" s="4" t="s">
        <v>106</v>
      </c>
      <c r="Y20" s="4" t="s">
        <v>35</v>
      </c>
    </row>
    <row r="21" s="4" customFormat="1" spans="1:25">
      <c r="A21" s="4" t="s">
        <v>102</v>
      </c>
      <c r="B21" s="4" t="s">
        <v>26</v>
      </c>
      <c r="C21" s="4" t="s">
        <v>37</v>
      </c>
      <c r="D21" s="4" t="s">
        <v>103</v>
      </c>
      <c r="E21" s="4" t="s">
        <v>104</v>
      </c>
      <c r="F21" s="6">
        <v>44901</v>
      </c>
      <c r="G21" s="6">
        <v>44902</v>
      </c>
      <c r="H21" s="4">
        <v>1</v>
      </c>
      <c r="I21" s="4">
        <v>1</v>
      </c>
      <c r="J21" s="4">
        <v>1</v>
      </c>
      <c r="K21" s="4" t="s">
        <v>30</v>
      </c>
      <c r="L21" s="4">
        <v>-73</v>
      </c>
      <c r="M21" s="4">
        <v>-73</v>
      </c>
      <c r="N21" s="4" t="s">
        <v>105</v>
      </c>
      <c r="O21" s="4" t="s">
        <v>32</v>
      </c>
      <c r="P21" s="4" t="s">
        <v>33</v>
      </c>
      <c r="Q21" s="4">
        <v>0</v>
      </c>
      <c r="R21" s="7">
        <v>44901</v>
      </c>
      <c r="S21" s="6">
        <v>44905</v>
      </c>
      <c r="T21" s="4" t="s">
        <v>34</v>
      </c>
      <c r="U21" s="4">
        <v>-73</v>
      </c>
      <c r="V21" s="4">
        <v>0</v>
      </c>
      <c r="W21" s="4">
        <v>0</v>
      </c>
      <c r="X21" s="4" t="s">
        <v>106</v>
      </c>
      <c r="Y2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2" sqref="A22:E25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107</v>
      </c>
    </row>
    <row r="2" s="4" customFormat="1" hidden="1" spans="1:9">
      <c r="A2" s="5">
        <v>17124900346</v>
      </c>
      <c r="B2" s="6">
        <v>44901</v>
      </c>
      <c r="C2" s="6">
        <v>44902</v>
      </c>
      <c r="D2" s="4">
        <v>0</v>
      </c>
      <c r="E2" s="4" t="str">
        <f>VLOOKUP(A2,HOP!A:L,12,0)</f>
        <v>208.00</v>
      </c>
      <c r="F2" s="4" t="str">
        <f>VLOOKUP(A2,HOP!A:C,3,0)</f>
        <v>2374906</v>
      </c>
      <c r="G2" s="4">
        <f>D2-E2</f>
        <v>-208</v>
      </c>
      <c r="H2" s="4" t="str">
        <f>$H$1&amp;F2</f>
        <v>，2374906</v>
      </c>
      <c r="I2" s="4" t="str">
        <f>VLOOKUP(A2,HOP!A:U,21,0)</f>
        <v>直连</v>
      </c>
    </row>
    <row r="3" s="4" customFormat="1" hidden="1" spans="1:9">
      <c r="A3" s="5">
        <v>17862790260</v>
      </c>
      <c r="B3" s="6">
        <v>44896</v>
      </c>
      <c r="C3" s="6">
        <v>44902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6" si="0">D3-E3</f>
        <v>#N/A</v>
      </c>
      <c r="H3" s="4" t="e">
        <f t="shared" ref="H3:H16" si="1">$H$1&amp;F3</f>
        <v>#N/A</v>
      </c>
      <c r="I3" s="4" t="e">
        <f>VLOOKUP(A3,HOP!A:U,21,0)</f>
        <v>#N/A</v>
      </c>
    </row>
    <row r="4" s="4" customFormat="1" hidden="1" spans="1:9">
      <c r="A4" s="5">
        <v>21797931009</v>
      </c>
      <c r="B4" s="6">
        <v>44899</v>
      </c>
      <c r="C4" s="6">
        <v>44902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21828010536</v>
      </c>
      <c r="B5" s="6">
        <v>44895</v>
      </c>
      <c r="C5" s="6">
        <v>44902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21844947289</v>
      </c>
      <c r="B6" s="6">
        <v>44900</v>
      </c>
      <c r="C6" s="6">
        <v>44902</v>
      </c>
      <c r="D6" s="4">
        <v>172</v>
      </c>
      <c r="E6" s="4" t="str">
        <f>VLOOKUP(A6,HOP!A:L,12,0)</f>
        <v>172.00</v>
      </c>
      <c r="F6" s="4" t="str">
        <f>VLOOKUP(A6,HOP!A:C,3,0)</f>
        <v>2830313</v>
      </c>
      <c r="G6" s="4">
        <f t="shared" si="0"/>
        <v>0</v>
      </c>
      <c r="H6" s="4" t="str">
        <f t="shared" si="1"/>
        <v>，2830313</v>
      </c>
      <c r="I6" s="4" t="str">
        <f>VLOOKUP(A6,HOP!A:U,21,0)</f>
        <v>直采</v>
      </c>
    </row>
    <row r="7" s="4" customFormat="1" spans="1:9">
      <c r="A7" s="5">
        <v>21849449852</v>
      </c>
      <c r="B7" s="6">
        <v>44899</v>
      </c>
      <c r="C7" s="6">
        <v>44902</v>
      </c>
      <c r="D7" s="4">
        <v>243</v>
      </c>
      <c r="E7" s="4" t="str">
        <f>VLOOKUP(A7,HOP!A:L,12,0)</f>
        <v>243.00</v>
      </c>
      <c r="F7" s="4" t="str">
        <f>VLOOKUP(A7,HOP!A:C,3,0)</f>
        <v>2838522</v>
      </c>
      <c r="G7" s="4">
        <f t="shared" si="0"/>
        <v>0</v>
      </c>
      <c r="H7" s="4" t="str">
        <f t="shared" si="1"/>
        <v>，2838522</v>
      </c>
      <c r="I7" s="4" t="str">
        <f>VLOOKUP(A7,HOP!A:U,21,0)</f>
        <v>直连</v>
      </c>
    </row>
    <row r="8" s="4" customFormat="1" spans="1:9">
      <c r="A8" s="5">
        <v>21852531273</v>
      </c>
      <c r="B8" s="6">
        <v>44900</v>
      </c>
      <c r="C8" s="6">
        <v>44902</v>
      </c>
      <c r="D8" s="4">
        <v>130</v>
      </c>
      <c r="E8" s="4" t="str">
        <f>VLOOKUP(A8,HOP!A:L,12,0)</f>
        <v>130.00</v>
      </c>
      <c r="F8" s="4" t="str">
        <f>VLOOKUP(A8,HOP!A:C,3,0)</f>
        <v>2844209</v>
      </c>
      <c r="G8" s="4">
        <f t="shared" si="0"/>
        <v>0</v>
      </c>
      <c r="H8" s="4" t="str">
        <f t="shared" si="1"/>
        <v>，2844209</v>
      </c>
      <c r="I8" s="4" t="str">
        <f>VLOOKUP(A8,HOP!A:U,21,0)</f>
        <v>直采</v>
      </c>
    </row>
    <row r="9" s="4" customFormat="1" spans="1:9">
      <c r="A9" s="5">
        <v>21854585785</v>
      </c>
      <c r="B9" s="6">
        <v>44901</v>
      </c>
      <c r="C9" s="6">
        <v>44902</v>
      </c>
      <c r="D9" s="4">
        <v>138</v>
      </c>
      <c r="E9" s="4" t="str">
        <f>VLOOKUP(A9,HOP!A:L,12,0)</f>
        <v>138.00</v>
      </c>
      <c r="F9" s="4" t="str">
        <f>VLOOKUP(A9,HOP!A:C,3,0)</f>
        <v>2847634</v>
      </c>
      <c r="G9" s="4">
        <f t="shared" si="0"/>
        <v>0</v>
      </c>
      <c r="H9" s="4" t="str">
        <f t="shared" si="1"/>
        <v>，2847634</v>
      </c>
      <c r="I9" s="4" t="str">
        <f>VLOOKUP(A9,HOP!A:U,21,0)</f>
        <v>直采</v>
      </c>
    </row>
    <row r="10" s="4" customFormat="1" spans="1:9">
      <c r="A10" s="5">
        <v>21855111498</v>
      </c>
      <c r="B10" s="6">
        <v>44901</v>
      </c>
      <c r="C10" s="6">
        <v>44902</v>
      </c>
      <c r="D10" s="4">
        <v>35</v>
      </c>
      <c r="E10" s="4" t="str">
        <f>VLOOKUP(A10,HOP!A:L,12,0)</f>
        <v>35.00</v>
      </c>
      <c r="F10" s="4" t="str">
        <f>VLOOKUP(A10,HOP!A:C,3,0)</f>
        <v>2848629</v>
      </c>
      <c r="G10" s="4">
        <f t="shared" si="0"/>
        <v>0</v>
      </c>
      <c r="H10" s="4" t="str">
        <f t="shared" si="1"/>
        <v>，2848629</v>
      </c>
      <c r="I10" s="4" t="str">
        <f>VLOOKUP(A10,HOP!A:U,21,0)</f>
        <v>直采</v>
      </c>
    </row>
    <row r="11" s="4" customFormat="1" spans="1:9">
      <c r="A11" s="5">
        <v>21855115753</v>
      </c>
      <c r="B11" s="6">
        <v>44901</v>
      </c>
      <c r="C11" s="6">
        <v>44902</v>
      </c>
      <c r="D11" s="4">
        <v>35</v>
      </c>
      <c r="E11" s="4" t="str">
        <f>VLOOKUP(A11,HOP!A:L,12,0)</f>
        <v>35.00</v>
      </c>
      <c r="F11" s="4" t="str">
        <f>VLOOKUP(A11,HOP!A:C,3,0)</f>
        <v>2848640</v>
      </c>
      <c r="G11" s="4">
        <f t="shared" si="0"/>
        <v>0</v>
      </c>
      <c r="H11" s="4" t="str">
        <f t="shared" si="1"/>
        <v>，2848640</v>
      </c>
      <c r="I11" s="4" t="str">
        <f>VLOOKUP(A11,HOP!A:U,21,0)</f>
        <v>直采</v>
      </c>
    </row>
    <row r="12" s="4" customFormat="1" spans="1:9">
      <c r="A12" s="5">
        <v>21855121449</v>
      </c>
      <c r="B12" s="6">
        <v>44901</v>
      </c>
      <c r="C12" s="6">
        <v>44902</v>
      </c>
      <c r="D12" s="4">
        <v>35</v>
      </c>
      <c r="E12" s="4" t="str">
        <f>VLOOKUP(A12,HOP!A:L,12,0)</f>
        <v>35.00</v>
      </c>
      <c r="F12" s="4" t="str">
        <f>VLOOKUP(A12,HOP!A:C,3,0)</f>
        <v>2848646</v>
      </c>
      <c r="G12" s="4">
        <f t="shared" si="0"/>
        <v>0</v>
      </c>
      <c r="H12" s="4" t="str">
        <f t="shared" si="1"/>
        <v>，2848646</v>
      </c>
      <c r="I12" s="4" t="str">
        <f>VLOOKUP(A12,HOP!A:U,21,0)</f>
        <v>直采</v>
      </c>
    </row>
    <row r="13" s="4" customFormat="1" spans="1:9">
      <c r="A13" s="5">
        <v>21855129634</v>
      </c>
      <c r="B13" s="6">
        <v>44901</v>
      </c>
      <c r="C13" s="6">
        <v>44902</v>
      </c>
      <c r="D13" s="4">
        <v>35</v>
      </c>
      <c r="E13" s="4" t="str">
        <f>VLOOKUP(A13,HOP!A:L,12,0)</f>
        <v>35.00</v>
      </c>
      <c r="F13" s="4" t="str">
        <f>VLOOKUP(A13,HOP!A:C,3,0)</f>
        <v>2848664</v>
      </c>
      <c r="G13" s="4">
        <f t="shared" si="0"/>
        <v>0</v>
      </c>
      <c r="H13" s="4" t="str">
        <f t="shared" si="1"/>
        <v>，2848664</v>
      </c>
      <c r="I13" s="4" t="str">
        <f>VLOOKUP(A13,HOP!A:U,21,0)</f>
        <v>直采</v>
      </c>
    </row>
    <row r="14" s="4" customFormat="1" spans="1:9">
      <c r="A14" s="5">
        <v>21855136129</v>
      </c>
      <c r="B14" s="6">
        <v>44901</v>
      </c>
      <c r="C14" s="6">
        <v>44902</v>
      </c>
      <c r="D14" s="4">
        <v>35</v>
      </c>
      <c r="E14" s="4" t="str">
        <f>VLOOKUP(A14,HOP!A:L,12,0)</f>
        <v>35.00</v>
      </c>
      <c r="F14" s="4" t="str">
        <f>VLOOKUP(A14,HOP!A:C,3,0)</f>
        <v>2848674</v>
      </c>
      <c r="G14" s="4">
        <f t="shared" si="0"/>
        <v>0</v>
      </c>
      <c r="H14" s="4" t="str">
        <f t="shared" si="1"/>
        <v>，2848674</v>
      </c>
      <c r="I14" s="4" t="str">
        <f>VLOOKUP(A14,HOP!A:U,21,0)</f>
        <v>直采</v>
      </c>
    </row>
    <row r="15" s="4" customFormat="1" spans="1:9">
      <c r="A15" s="5">
        <v>21855320707</v>
      </c>
      <c r="B15" s="6">
        <v>44901</v>
      </c>
      <c r="C15" s="6">
        <v>44902</v>
      </c>
      <c r="D15" s="4">
        <v>65</v>
      </c>
      <c r="E15" s="4" t="str">
        <f>VLOOKUP(A15,HOP!A:L,12,0)</f>
        <v>65.00</v>
      </c>
      <c r="F15" s="4" t="str">
        <f>VLOOKUP(A15,HOP!A:C,3,0)</f>
        <v>2849034</v>
      </c>
      <c r="G15" s="4">
        <f t="shared" si="0"/>
        <v>0</v>
      </c>
      <c r="H15" s="4" t="str">
        <f t="shared" si="1"/>
        <v>，2849034</v>
      </c>
      <c r="I15" s="4" t="str">
        <f>VLOOKUP(A15,HOP!A:U,21,0)</f>
        <v>直采</v>
      </c>
    </row>
    <row r="16" s="4" customFormat="1" hidden="1" spans="1:9">
      <c r="A16" s="5">
        <v>21855753784</v>
      </c>
      <c r="B16" s="6">
        <v>44901</v>
      </c>
      <c r="C16" s="6">
        <v>44902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8" spans="4:4">
      <c r="D18" s="4">
        <f>SUM(D2:D17)</f>
        <v>923</v>
      </c>
    </row>
    <row r="22" spans="1:5">
      <c r="A22" s="4" t="s">
        <v>108</v>
      </c>
      <c r="D22" s="4">
        <v>680</v>
      </c>
      <c r="E22" s="4">
        <v>5293.42</v>
      </c>
    </row>
    <row r="23" spans="1:5">
      <c r="A23" s="4" t="s">
        <v>109</v>
      </c>
      <c r="D23" s="4">
        <v>243</v>
      </c>
      <c r="E23" s="4">
        <v>1891.62</v>
      </c>
    </row>
    <row r="24" spans="1:5">
      <c r="A24" s="4" t="s">
        <v>110</v>
      </c>
      <c r="D24" s="4">
        <f>SUBTOTAL(9,D22:D23)</f>
        <v>923</v>
      </c>
      <c r="E24" s="4">
        <f>SUBTOTAL(9,E22:E23)</f>
        <v>7185.04</v>
      </c>
    </row>
    <row r="25" spans="1:1">
      <c r="A25" s="4" t="s">
        <v>111</v>
      </c>
    </row>
  </sheetData>
  <autoFilter ref="A1:X16">
    <filterColumn colId="3">
      <filters>
        <filter val="130"/>
        <filter val="172"/>
        <filter val="243"/>
        <filter val="35"/>
        <filter val="65"/>
        <filter val="1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112</v>
      </c>
      <c r="B1" s="2" t="s">
        <v>113</v>
      </c>
      <c r="C1" s="2" t="s">
        <v>114</v>
      </c>
      <c r="D1" s="2" t="s">
        <v>115</v>
      </c>
      <c r="E1" s="2" t="s">
        <v>13</v>
      </c>
      <c r="F1" s="2" t="s">
        <v>5</v>
      </c>
      <c r="G1" s="2" t="s">
        <v>6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  <c r="U1" s="2" t="s">
        <v>129</v>
      </c>
      <c r="V1" s="2" t="s">
        <v>130</v>
      </c>
    </row>
    <row r="2" s="1" customFormat="1" spans="1:22">
      <c r="A2" s="3">
        <v>21855320707</v>
      </c>
      <c r="B2" s="1" t="s">
        <v>131</v>
      </c>
      <c r="C2" s="1" t="s">
        <v>132</v>
      </c>
      <c r="D2" s="1" t="s">
        <v>133</v>
      </c>
      <c r="E2" s="1" t="s">
        <v>134</v>
      </c>
      <c r="F2" s="1" t="s">
        <v>135</v>
      </c>
      <c r="G2" s="1" t="s">
        <v>136</v>
      </c>
      <c r="H2" s="1" t="s">
        <v>137</v>
      </c>
      <c r="I2" s="1" t="s">
        <v>138</v>
      </c>
      <c r="J2" s="1" t="s">
        <v>30</v>
      </c>
      <c r="K2" s="1" t="s">
        <v>139</v>
      </c>
      <c r="L2" s="1" t="s">
        <v>139</v>
      </c>
      <c r="M2" s="1" t="s">
        <v>140</v>
      </c>
      <c r="N2" s="1" t="s">
        <v>140</v>
      </c>
      <c r="O2" s="1" t="s">
        <v>141</v>
      </c>
      <c r="P2" s="1" t="s">
        <v>142</v>
      </c>
      <c r="Q2" s="1" t="s">
        <v>143</v>
      </c>
      <c r="R2" s="1" t="s">
        <v>144</v>
      </c>
      <c r="S2" s="1" t="s">
        <v>145</v>
      </c>
      <c r="T2" s="1" t="s">
        <v>146</v>
      </c>
      <c r="U2" s="1" t="s">
        <v>147</v>
      </c>
      <c r="V2" s="1" t="s">
        <v>148</v>
      </c>
    </row>
    <row r="3" s="1" customFormat="1" spans="1:22">
      <c r="A3" s="3">
        <v>21855136129</v>
      </c>
      <c r="B3" s="1" t="s">
        <v>131</v>
      </c>
      <c r="C3" s="1" t="s">
        <v>149</v>
      </c>
      <c r="D3" s="1" t="s">
        <v>150</v>
      </c>
      <c r="E3" s="1" t="s">
        <v>151</v>
      </c>
      <c r="F3" s="1" t="s">
        <v>135</v>
      </c>
      <c r="G3" s="1" t="s">
        <v>136</v>
      </c>
      <c r="H3" s="1" t="s">
        <v>137</v>
      </c>
      <c r="I3" s="1" t="s">
        <v>152</v>
      </c>
      <c r="J3" s="1" t="s">
        <v>30</v>
      </c>
      <c r="K3" s="1" t="s">
        <v>153</v>
      </c>
      <c r="L3" s="1" t="s">
        <v>153</v>
      </c>
      <c r="M3" s="1" t="s">
        <v>140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154</v>
      </c>
      <c r="S3" s="1" t="s">
        <v>145</v>
      </c>
      <c r="T3" s="1" t="s">
        <v>146</v>
      </c>
      <c r="U3" s="1" t="s">
        <v>147</v>
      </c>
      <c r="V3" s="1" t="s">
        <v>155</v>
      </c>
    </row>
    <row r="4" s="1" customFormat="1" spans="1:22">
      <c r="A4" s="3">
        <v>21855129634</v>
      </c>
      <c r="B4" s="1" t="s">
        <v>131</v>
      </c>
      <c r="C4" s="1" t="s">
        <v>156</v>
      </c>
      <c r="D4" s="1" t="s">
        <v>150</v>
      </c>
      <c r="E4" s="1" t="s">
        <v>157</v>
      </c>
      <c r="F4" s="1" t="s">
        <v>135</v>
      </c>
      <c r="G4" s="1" t="s">
        <v>136</v>
      </c>
      <c r="H4" s="1" t="s">
        <v>137</v>
      </c>
      <c r="I4" s="1" t="s">
        <v>152</v>
      </c>
      <c r="J4" s="1" t="s">
        <v>30</v>
      </c>
      <c r="K4" s="1" t="s">
        <v>153</v>
      </c>
      <c r="L4" s="1" t="s">
        <v>153</v>
      </c>
      <c r="M4" s="1" t="s">
        <v>140</v>
      </c>
      <c r="N4" s="1" t="s">
        <v>140</v>
      </c>
      <c r="O4" s="1" t="s">
        <v>141</v>
      </c>
      <c r="P4" s="1" t="s">
        <v>142</v>
      </c>
      <c r="Q4" s="1" t="s">
        <v>143</v>
      </c>
      <c r="R4" s="1" t="s">
        <v>158</v>
      </c>
      <c r="S4" s="1" t="s">
        <v>145</v>
      </c>
      <c r="T4" s="1" t="s">
        <v>146</v>
      </c>
      <c r="U4" s="1" t="s">
        <v>147</v>
      </c>
      <c r="V4" s="1" t="s">
        <v>155</v>
      </c>
    </row>
    <row r="5" s="1" customFormat="1" spans="1:22">
      <c r="A5" s="3">
        <v>21855121449</v>
      </c>
      <c r="B5" s="1" t="s">
        <v>131</v>
      </c>
      <c r="C5" s="1" t="s">
        <v>159</v>
      </c>
      <c r="D5" s="1" t="s">
        <v>150</v>
      </c>
      <c r="E5" s="1" t="s">
        <v>160</v>
      </c>
      <c r="F5" s="1" t="s">
        <v>135</v>
      </c>
      <c r="G5" s="1" t="s">
        <v>136</v>
      </c>
      <c r="H5" s="1" t="s">
        <v>137</v>
      </c>
      <c r="I5" s="1" t="s">
        <v>152</v>
      </c>
      <c r="J5" s="1" t="s">
        <v>30</v>
      </c>
      <c r="K5" s="1" t="s">
        <v>153</v>
      </c>
      <c r="L5" s="1" t="s">
        <v>153</v>
      </c>
      <c r="M5" s="1" t="s">
        <v>140</v>
      </c>
      <c r="N5" s="1" t="s">
        <v>140</v>
      </c>
      <c r="O5" s="1" t="s">
        <v>141</v>
      </c>
      <c r="P5" s="1" t="s">
        <v>142</v>
      </c>
      <c r="Q5" s="1" t="s">
        <v>143</v>
      </c>
      <c r="R5" s="1" t="s">
        <v>161</v>
      </c>
      <c r="S5" s="1" t="s">
        <v>145</v>
      </c>
      <c r="T5" s="1" t="s">
        <v>146</v>
      </c>
      <c r="U5" s="1" t="s">
        <v>147</v>
      </c>
      <c r="V5" s="1" t="s">
        <v>155</v>
      </c>
    </row>
    <row r="6" s="1" customFormat="1" spans="1:22">
      <c r="A6" s="3">
        <v>21855115753</v>
      </c>
      <c r="B6" s="1" t="s">
        <v>131</v>
      </c>
      <c r="C6" s="1" t="s">
        <v>162</v>
      </c>
      <c r="D6" s="1" t="s">
        <v>150</v>
      </c>
      <c r="E6" s="1" t="s">
        <v>163</v>
      </c>
      <c r="F6" s="1" t="s">
        <v>135</v>
      </c>
      <c r="G6" s="1" t="s">
        <v>136</v>
      </c>
      <c r="H6" s="1" t="s">
        <v>137</v>
      </c>
      <c r="I6" s="1" t="s">
        <v>152</v>
      </c>
      <c r="J6" s="1" t="s">
        <v>30</v>
      </c>
      <c r="K6" s="1" t="s">
        <v>153</v>
      </c>
      <c r="L6" s="1" t="s">
        <v>153</v>
      </c>
      <c r="M6" s="1" t="s">
        <v>140</v>
      </c>
      <c r="N6" s="1" t="s">
        <v>140</v>
      </c>
      <c r="O6" s="1" t="s">
        <v>141</v>
      </c>
      <c r="P6" s="1" t="s">
        <v>142</v>
      </c>
      <c r="Q6" s="1" t="s">
        <v>143</v>
      </c>
      <c r="R6" s="1" t="s">
        <v>164</v>
      </c>
      <c r="S6" s="1" t="s">
        <v>145</v>
      </c>
      <c r="T6" s="1" t="s">
        <v>146</v>
      </c>
      <c r="U6" s="1" t="s">
        <v>147</v>
      </c>
      <c r="V6" s="1" t="s">
        <v>155</v>
      </c>
    </row>
    <row r="7" s="1" customFormat="1" spans="1:22">
      <c r="A7" s="3">
        <v>21855111498</v>
      </c>
      <c r="B7" s="1" t="s">
        <v>131</v>
      </c>
      <c r="C7" s="1" t="s">
        <v>165</v>
      </c>
      <c r="D7" s="1" t="s">
        <v>150</v>
      </c>
      <c r="E7" s="1" t="s">
        <v>166</v>
      </c>
      <c r="F7" s="1" t="s">
        <v>135</v>
      </c>
      <c r="G7" s="1" t="s">
        <v>136</v>
      </c>
      <c r="H7" s="1" t="s">
        <v>137</v>
      </c>
      <c r="I7" s="1" t="s">
        <v>152</v>
      </c>
      <c r="J7" s="1" t="s">
        <v>30</v>
      </c>
      <c r="K7" s="1" t="s">
        <v>153</v>
      </c>
      <c r="L7" s="1" t="s">
        <v>153</v>
      </c>
      <c r="M7" s="1" t="s">
        <v>140</v>
      </c>
      <c r="N7" s="1" t="s">
        <v>140</v>
      </c>
      <c r="O7" s="1" t="s">
        <v>141</v>
      </c>
      <c r="P7" s="1" t="s">
        <v>142</v>
      </c>
      <c r="Q7" s="1" t="s">
        <v>143</v>
      </c>
      <c r="R7" s="1" t="s">
        <v>167</v>
      </c>
      <c r="S7" s="1" t="s">
        <v>145</v>
      </c>
      <c r="T7" s="1" t="s">
        <v>146</v>
      </c>
      <c r="U7" s="1" t="s">
        <v>147</v>
      </c>
      <c r="V7" s="1" t="s">
        <v>155</v>
      </c>
    </row>
    <row r="8" s="1" customFormat="1" spans="1:22">
      <c r="A8" s="3">
        <v>21854585785</v>
      </c>
      <c r="B8" s="1" t="s">
        <v>131</v>
      </c>
      <c r="C8" s="1" t="s">
        <v>168</v>
      </c>
      <c r="D8" s="1" t="s">
        <v>169</v>
      </c>
      <c r="E8" s="1" t="s">
        <v>170</v>
      </c>
      <c r="F8" s="1" t="s">
        <v>135</v>
      </c>
      <c r="G8" s="1" t="s">
        <v>136</v>
      </c>
      <c r="H8" s="1" t="s">
        <v>137</v>
      </c>
      <c r="I8" s="1" t="s">
        <v>171</v>
      </c>
      <c r="J8" s="1" t="s">
        <v>30</v>
      </c>
      <c r="K8" s="1" t="s">
        <v>172</v>
      </c>
      <c r="L8" s="1" t="s">
        <v>172</v>
      </c>
      <c r="M8" s="1" t="s">
        <v>140</v>
      </c>
      <c r="N8" s="1" t="s">
        <v>140</v>
      </c>
      <c r="O8" s="1" t="s">
        <v>141</v>
      </c>
      <c r="P8" s="1" t="s">
        <v>142</v>
      </c>
      <c r="Q8" s="1" t="s">
        <v>143</v>
      </c>
      <c r="R8" s="1" t="s">
        <v>173</v>
      </c>
      <c r="S8" s="1" t="s">
        <v>145</v>
      </c>
      <c r="T8" s="1" t="s">
        <v>146</v>
      </c>
      <c r="U8" s="1" t="s">
        <v>147</v>
      </c>
      <c r="V8" s="1" t="s">
        <v>155</v>
      </c>
    </row>
    <row r="9" s="1" customFormat="1" spans="1:22">
      <c r="A9" s="3">
        <v>21852531273</v>
      </c>
      <c r="B9" s="1" t="s">
        <v>174</v>
      </c>
      <c r="C9" s="1" t="s">
        <v>175</v>
      </c>
      <c r="D9" s="1" t="s">
        <v>176</v>
      </c>
      <c r="E9" s="1" t="s">
        <v>177</v>
      </c>
      <c r="F9" s="1" t="s">
        <v>131</v>
      </c>
      <c r="G9" s="1" t="s">
        <v>136</v>
      </c>
      <c r="H9" s="1" t="s">
        <v>137</v>
      </c>
      <c r="I9" s="1" t="s">
        <v>178</v>
      </c>
      <c r="J9" s="1" t="s">
        <v>30</v>
      </c>
      <c r="K9" s="1" t="s">
        <v>179</v>
      </c>
      <c r="L9" s="1" t="s">
        <v>179</v>
      </c>
      <c r="M9" s="1" t="s">
        <v>140</v>
      </c>
      <c r="N9" s="1" t="s">
        <v>140</v>
      </c>
      <c r="O9" s="1" t="s">
        <v>141</v>
      </c>
      <c r="P9" s="1" t="s">
        <v>142</v>
      </c>
      <c r="Q9" s="1" t="s">
        <v>143</v>
      </c>
      <c r="R9" s="1" t="s">
        <v>180</v>
      </c>
      <c r="S9" s="1" t="s">
        <v>145</v>
      </c>
      <c r="T9" s="1" t="s">
        <v>146</v>
      </c>
      <c r="U9" s="1" t="s">
        <v>147</v>
      </c>
      <c r="V9" s="1" t="s">
        <v>148</v>
      </c>
    </row>
    <row r="10" s="1" customFormat="1" spans="1:22">
      <c r="A10" s="3">
        <v>21849449852</v>
      </c>
      <c r="B10" s="1" t="s">
        <v>181</v>
      </c>
      <c r="C10" s="1" t="s">
        <v>182</v>
      </c>
      <c r="D10" s="1" t="s">
        <v>183</v>
      </c>
      <c r="E10" s="1" t="s">
        <v>184</v>
      </c>
      <c r="F10" s="1" t="s">
        <v>185</v>
      </c>
      <c r="G10" s="1" t="s">
        <v>136</v>
      </c>
      <c r="H10" s="1" t="s">
        <v>137</v>
      </c>
      <c r="I10" s="1" t="s">
        <v>186</v>
      </c>
      <c r="J10" s="1" t="s">
        <v>30</v>
      </c>
      <c r="K10" s="1" t="s">
        <v>187</v>
      </c>
      <c r="L10" s="1" t="s">
        <v>187</v>
      </c>
      <c r="M10" s="1" t="s">
        <v>140</v>
      </c>
      <c r="N10" s="1" t="s">
        <v>140</v>
      </c>
      <c r="O10" s="1" t="s">
        <v>141</v>
      </c>
      <c r="P10" s="1" t="s">
        <v>142</v>
      </c>
      <c r="Q10" s="1" t="s">
        <v>143</v>
      </c>
      <c r="R10" s="1" t="s">
        <v>188</v>
      </c>
      <c r="S10" s="1" t="s">
        <v>145</v>
      </c>
      <c r="T10" s="1" t="s">
        <v>146</v>
      </c>
      <c r="U10" s="1" t="s">
        <v>189</v>
      </c>
      <c r="V10" s="1" t="s">
        <v>155</v>
      </c>
    </row>
    <row r="11" s="1" customFormat="1" spans="1:22">
      <c r="A11" s="3">
        <v>21844947289</v>
      </c>
      <c r="B11" s="1" t="s">
        <v>190</v>
      </c>
      <c r="C11" s="1" t="s">
        <v>191</v>
      </c>
      <c r="D11" s="1" t="s">
        <v>192</v>
      </c>
      <c r="E11" s="1" t="s">
        <v>193</v>
      </c>
      <c r="F11" s="1" t="s">
        <v>131</v>
      </c>
      <c r="G11" s="1" t="s">
        <v>136</v>
      </c>
      <c r="H11" s="1" t="s">
        <v>137</v>
      </c>
      <c r="I11" s="1" t="s">
        <v>194</v>
      </c>
      <c r="J11" s="1" t="s">
        <v>30</v>
      </c>
      <c r="K11" s="1" t="s">
        <v>195</v>
      </c>
      <c r="L11" s="1" t="s">
        <v>195</v>
      </c>
      <c r="M11" s="1" t="s">
        <v>140</v>
      </c>
      <c r="N11" s="1" t="s">
        <v>140</v>
      </c>
      <c r="O11" s="1" t="s">
        <v>141</v>
      </c>
      <c r="P11" s="1" t="s">
        <v>142</v>
      </c>
      <c r="Q11" s="1" t="s">
        <v>143</v>
      </c>
      <c r="R11" s="1" t="s">
        <v>196</v>
      </c>
      <c r="S11" s="1" t="s">
        <v>145</v>
      </c>
      <c r="T11" s="1" t="s">
        <v>146</v>
      </c>
      <c r="U11" s="1" t="s">
        <v>147</v>
      </c>
      <c r="V11" s="1" t="s">
        <v>197</v>
      </c>
    </row>
    <row r="12" s="1" customFormat="1" spans="1:22">
      <c r="A12" s="3">
        <v>17124900346</v>
      </c>
      <c r="B12" s="1" t="s">
        <v>198</v>
      </c>
      <c r="C12" s="1" t="s">
        <v>199</v>
      </c>
      <c r="D12" s="1" t="s">
        <v>200</v>
      </c>
      <c r="E12" s="1" t="s">
        <v>201</v>
      </c>
      <c r="F12" s="1" t="s">
        <v>135</v>
      </c>
      <c r="G12" s="1" t="s">
        <v>136</v>
      </c>
      <c r="H12" s="1" t="s">
        <v>137</v>
      </c>
      <c r="I12" s="1" t="s">
        <v>202</v>
      </c>
      <c r="J12" s="1" t="s">
        <v>30</v>
      </c>
      <c r="K12" s="1" t="s">
        <v>203</v>
      </c>
      <c r="L12" s="1" t="s">
        <v>203</v>
      </c>
      <c r="M12" s="1" t="s">
        <v>140</v>
      </c>
      <c r="N12" s="1" t="s">
        <v>140</v>
      </c>
      <c r="O12" s="1" t="s">
        <v>141</v>
      </c>
      <c r="P12" s="1" t="s">
        <v>142</v>
      </c>
      <c r="Q12" s="1" t="s">
        <v>143</v>
      </c>
      <c r="R12" s="1" t="s">
        <v>204</v>
      </c>
      <c r="S12" s="1" t="s">
        <v>145</v>
      </c>
      <c r="T12" s="1" t="s">
        <v>146</v>
      </c>
      <c r="U12" s="1" t="s">
        <v>189</v>
      </c>
      <c r="V12" s="1" t="s">
        <v>148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2022-12-10T02:04:39Z</dcterms:created>
  <dcterms:modified xsi:type="dcterms:W3CDTF">2022-12-10T02:10:42Z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F1955F1ABD2748FBAEAEF63FA1104A80</vt:lpwstr>
  </property>
  <property fmtid="{D5CDD505-2E9C-101B-9397-08002B2CF9AE}" pid="3" name="KSOProductBuildVer">
    <vt:lpwstr>2052-11.1.0.12763</vt:lpwstr>
  </property>
</Properties>
</file>