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<sst xmlns="http://schemas.openxmlformats.org/spreadsheetml/2006/main" count="617" uniqueCount="276">
  <si>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</si>
  <si>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</si>
  <si>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</si>
  <si>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</si>
  <si>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</si>
  <si>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</si>
  <si>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</si>
  <si>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</si>
  <si>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</si>
  <si>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</si>
  <si>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</si>
  <si>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</si>
  <si>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</si>
  <si>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</si>
  <si>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</si>
  <si>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</si>
  <si>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</si>
  <si>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</si>
  <si>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</si>
  <si>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</si>
  <si>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</si>
  <si>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</si>
  <si>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</si>
  <si>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</si>
  <si>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</si>
  <si>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21791751452	</t>
  </si>
  <si>
    <t>Ctrip</t>
  </si>
  <si>
    <t>正常</t>
  </si>
  <si>
    <t>[吉隆坡]吉隆坡宴宾雅酒店(Impiana KLCC Hotel)(37200629)</t>
  </si>
  <si>
    <t>豪华特大床房&lt;2人入住&gt;&lt;不退款&gt;</t>
  </si>
  <si>
    <t>USD</t>
  </si>
  <si>
    <t>Zahari/Mastura,Zahari/Mastura</t>
  </si>
  <si>
    <t>CA5326221211USD</t>
  </si>
  <si>
    <t>未提现</t>
  </si>
  <si>
    <t>携程开票</t>
  </si>
  <si>
    <t xml:space="preserve">2796799	</t>
  </si>
  <si>
    <t xml:space="preserve">	</t>
  </si>
  <si>
    <t xml:space="preserve">21839121908	</t>
  </si>
  <si>
    <t>[首尔]三井酒店(Hotel Samjung)(37236514)</t>
  </si>
  <si>
    <t>标准双人房&lt;2人入住&gt;&lt;不退款&gt;</t>
  </si>
  <si>
    <t>Chang/Kyoo</t>
  </si>
  <si>
    <t xml:space="preserve">2822311	</t>
  </si>
  <si>
    <t xml:space="preserve">22028291	</t>
  </si>
  <si>
    <t xml:space="preserve">21843730497	</t>
  </si>
  <si>
    <t>[八打灵再也]聚艺酒店(Qliq Damansara)(37281119)</t>
  </si>
  <si>
    <t>高级双床房&lt;2人入住&gt;&lt;不退款&gt;</t>
  </si>
  <si>
    <t>Alice Chin/Nyuk Yin</t>
  </si>
  <si>
    <t xml:space="preserve">2828282	</t>
  </si>
  <si>
    <t xml:space="preserve">21846683970	</t>
  </si>
  <si>
    <t>[薄荷岛]阿莫丽塔度假酒店(Amorita Resort)(40721613)</t>
  </si>
  <si>
    <t>一卧套房&lt;2人入住&gt;&lt;不退款&gt;&lt;早餐&gt;</t>
  </si>
  <si>
    <t>Shin/Myoungji,Shin/Myoungji,Shin/Myoungji,Shin/Myoungji</t>
  </si>
  <si>
    <t xml:space="preserve">2833359	</t>
  </si>
  <si>
    <t xml:space="preserve">16017	</t>
  </si>
  <si>
    <t xml:space="preserve">21849587671	</t>
  </si>
  <si>
    <t>[普吉岛]普吉岛芭东美爵大酒店(SHA Extra Plus)(Grand Mercure Phuket Patong(SHA Extra Plus))(40721618)</t>
  </si>
  <si>
    <t>高级特大床房&lt;1&gt;&lt;2人入住&gt;&lt;不退款&gt;</t>
  </si>
  <si>
    <t>Mehra/TUSHAR,Mehra/TUSHAR</t>
  </si>
  <si>
    <t xml:space="preserve">2838798	</t>
  </si>
  <si>
    <t xml:space="preserve">631179	</t>
  </si>
  <si>
    <t xml:space="preserve">21854485639	</t>
  </si>
  <si>
    <t>[吉隆坡]吉隆坡盛贸饭店(Traders Hotel, Kuala Lumpur)(44800732)</t>
  </si>
  <si>
    <t>Traders Club, 客房, 1 张特大床&lt;1&gt;&lt;2人入住&gt;&lt;不退款&gt;</t>
  </si>
  <si>
    <t>KUMAR/ASHOK</t>
  </si>
  <si>
    <t xml:space="preserve">2847434	</t>
  </si>
  <si>
    <t xml:space="preserve">11465623123	</t>
  </si>
  <si>
    <t xml:space="preserve">21855658955	</t>
  </si>
  <si>
    <t>[怡保]怡保怡东酒店(Hotel Excelsior Ipoh)(48056393)</t>
  </si>
  <si>
    <t>豪华房&lt;2人入住&gt;&lt;不退款&gt;</t>
  </si>
  <si>
    <t>binti shaharudin/Syahira,binti shaharudin/Syahira</t>
  </si>
  <si>
    <t xml:space="preserve">2849723	</t>
  </si>
  <si>
    <t xml:space="preserve">105908	</t>
  </si>
  <si>
    <t xml:space="preserve">21856436495	</t>
  </si>
  <si>
    <t>[吉隆坡]吉隆坡柏威年酒店 · 悦榕庄管理(Pavilion Hotel Kuala Lumpur Managed by Banyan Tree)(40759685)</t>
  </si>
  <si>
    <t>城市绿洲俱乐部特大床房&lt;2人入住&gt;&lt;不退款&gt;&lt;早餐&gt;</t>
  </si>
  <si>
    <t>CHUA/KENNY TECK HO</t>
  </si>
  <si>
    <t xml:space="preserve">2851042	</t>
  </si>
  <si>
    <t xml:space="preserve">207123	</t>
  </si>
  <si>
    <t xml:space="preserve">21857326125	</t>
  </si>
  <si>
    <t>Ter/Kim Hong,Ter/Kim Hong</t>
  </si>
  <si>
    <t xml:space="preserve">2852405	</t>
  </si>
  <si>
    <t xml:space="preserve">105986	</t>
  </si>
  <si>
    <t xml:space="preserve">21858571317	</t>
  </si>
  <si>
    <t>[曼谷]曼谷白金诺富特酒店 (SHA Plus+)(Novotel Bangkok Platinum Pratunam (SHA Plus+))(37205274)</t>
  </si>
  <si>
    <t>标准大床房&lt;2人入住&gt;&lt;不退款&gt;</t>
  </si>
  <si>
    <t>PATNAI/SIWAPORN</t>
  </si>
  <si>
    <t xml:space="preserve">2854372	</t>
  </si>
  <si>
    <t xml:space="preserve">18183121860	</t>
  </si>
  <si>
    <t>[都柏林]奥康奈尔桥阿灵顿酒店(Arlington Hotel O'Connell Bridge)(39046688)</t>
  </si>
  <si>
    <t>Bennie/Andrew</t>
  </si>
  <si>
    <t>CA5326221212USD</t>
  </si>
  <si>
    <t xml:space="preserve">EXP-1964490405	</t>
  </si>
  <si>
    <t xml:space="preserve">21765158378	</t>
  </si>
  <si>
    <t>[新加坡]新加坡悦乐加东酒店(SG Clean)(Village Hotel Katong by Far East Hospitality (SG Clean))(37206359)</t>
  </si>
  <si>
    <t>nah/kyungmin</t>
  </si>
  <si>
    <t xml:space="preserve">2788156	</t>
  </si>
  <si>
    <t xml:space="preserve">197714716	</t>
  </si>
  <si>
    <t xml:space="preserve">21848134521	</t>
  </si>
  <si>
    <t>Wei Shyang/Lee,Wei Shyang/Lee</t>
  </si>
  <si>
    <t xml:space="preserve">2836129	</t>
  </si>
  <si>
    <t xml:space="preserve">acknowledged	</t>
  </si>
  <si>
    <t xml:space="preserve">21855658795	</t>
  </si>
  <si>
    <t>[普吉岛]开普西恩纳美食别墅度假酒店(SHA Extra Plus)(Cape Sienna Gourmet Hotel &amp; Villas(SHA Extra Plus))(44793552)</t>
  </si>
  <si>
    <t>海景一室房&lt;2人入住&gt;&lt;不退款&gt;&lt;早餐&gt;</t>
  </si>
  <si>
    <t>Koc/Furkan</t>
  </si>
  <si>
    <t xml:space="preserve">2849722	</t>
  </si>
  <si>
    <t xml:space="preserve">129638	</t>
  </si>
  <si>
    <t xml:space="preserve">21855932942	</t>
  </si>
  <si>
    <t>[巴都丁宜]槟城宾乐雅饭店 (槟城对抗新冠肺炎认证)(PARKROYAL Penang Resort)(37230356)</t>
  </si>
  <si>
    <t>尊贵海景特大床房&lt;2人入住&gt;&lt;不退款&gt;&lt;早餐&gt;</t>
  </si>
  <si>
    <t>SYAZWAN/AHMAD SYAZWAN MOHD SALLEH</t>
  </si>
  <si>
    <t xml:space="preserve">2850170	</t>
  </si>
  <si>
    <t xml:space="preserve">7376930	</t>
  </si>
  <si>
    <t xml:space="preserve">21859009029	</t>
  </si>
  <si>
    <t>[马六甲]马六甲大华酒店(The Majestic Malacca)(37230775)</t>
  </si>
  <si>
    <t>Chen/Huiqing,Chen/Huiqing</t>
  </si>
  <si>
    <t xml:space="preserve">2855137	</t>
  </si>
  <si>
    <t xml:space="preserve">167518495	</t>
  </si>
  <si>
    <t xml:space="preserve">21861398638	</t>
  </si>
  <si>
    <t>[云顶高原]云顶高原●至尊玖霄明阁大酒店(Grand Ion Delemen Hotel)(44707860)</t>
  </si>
  <si>
    <t>豪华双人房&lt;2人入住&gt;&lt;不退款&gt;</t>
  </si>
  <si>
    <t>Firdaus Erahim/Mohamad,Firdaus Erahim/Mohamad</t>
  </si>
  <si>
    <t xml:space="preserve">2856428	</t>
  </si>
  <si>
    <t>，</t>
  </si>
  <si>
    <t>A221212102203481</t>
  </si>
  <si>
    <t>A221212102303481</t>
  </si>
  <si>
    <t>USD / HKD 当前参考汇率: 7.78754</t>
  </si>
  <si>
    <t>总计：3371 USD/
26251.8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</si>
  <si>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</si>
  <si>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</si>
  <si>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</si>
  <si>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</si>
  <si>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</si>
  <si>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</si>
  <si>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</si>
  <si>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</si>
  <si>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</si>
  <si>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</si>
  <si>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</si>
  <si>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</si>
  <si>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</si>
  <si>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</si>
  <si>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</si>
  <si>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</si>
  <si>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</si>
  <si>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</si>
  <si>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</si>
  <si>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2022-12-08</t>
  </si>
  <si>
    <t>2856428</t>
  </si>
  <si>
    <t>云顶高原●至尊玖霄明阁大酒店</t>
  </si>
  <si>
    <t>Firdaus Erahim Mohamad,Firdaus Erahim Mohamad</t>
  </si>
  <si>
    <t>2022-12-09</t>
  </si>
  <si>
    <t>退房日周结</t>
  </si>
  <si>
    <t>419.21</t>
  </si>
  <si>
    <t>60.00</t>
  </si>
  <si>
    <t>0</t>
  </si>
  <si>
    <t>0.00</t>
  </si>
  <si>
    <t>携程盛景国际直连</t>
  </si>
  <si>
    <t>01.010677</t>
  </si>
  <si>
    <t>2022-12-08 12:01:40</t>
  </si>
  <si>
    <t>否</t>
  </si>
  <si>
    <t>汇智国际旅游发展有限公司</t>
  </si>
  <si>
    <t>直连</t>
  </si>
  <si>
    <t>马来西亚</t>
  </si>
  <si>
    <t>2022-12-07</t>
  </si>
  <si>
    <t>2855137</t>
  </si>
  <si>
    <t>马六甲大华酒店</t>
  </si>
  <si>
    <t>Chen Huiqing,Chen Huiqing</t>
  </si>
  <si>
    <t>764.41</t>
  </si>
  <si>
    <t>109.00</t>
  </si>
  <si>
    <t>2022-12-08 09:39:49</t>
  </si>
  <si>
    <t>直采</t>
  </si>
  <si>
    <t>2854372</t>
  </si>
  <si>
    <t>曼谷白金诺富特酒店</t>
  </si>
  <si>
    <t>PATNAI SIWAPORN</t>
  </si>
  <si>
    <t>848.56</t>
  </si>
  <si>
    <t>121.00</t>
  </si>
  <si>
    <t>2022-12-07 16:22:39</t>
  </si>
  <si>
    <t>泰国</t>
  </si>
  <si>
    <t>2022-12-06</t>
  </si>
  <si>
    <t>2852405</t>
  </si>
  <si>
    <t>怡保怡东酒店</t>
  </si>
  <si>
    <t>Ter Kim Hong,Ter Kim Hong</t>
  </si>
  <si>
    <t>355.92</t>
  </si>
  <si>
    <t>51.00</t>
  </si>
  <si>
    <t>2022-12-06 21:42:55</t>
  </si>
  <si>
    <t>2851042</t>
  </si>
  <si>
    <t>吉隆坡柏威年酒店 · 悦榕庄管理</t>
  </si>
  <si>
    <t>CHUA KENNY TECK HO</t>
  </si>
  <si>
    <t>1186.41</t>
  </si>
  <si>
    <t>170.00</t>
  </si>
  <si>
    <t>2022-12-06 14:24:45</t>
  </si>
  <si>
    <t>2850170</t>
  </si>
  <si>
    <t>槟城宾乐雅饭店</t>
  </si>
  <si>
    <t>SYAZWAN AHMAD SYAZWAN MOHD SALLEH</t>
  </si>
  <si>
    <t>1912.22</t>
  </si>
  <si>
    <t>274.00</t>
  </si>
  <si>
    <t>2022-12-06 09:52:36</t>
  </si>
  <si>
    <t>2022-12-05</t>
  </si>
  <si>
    <t>2849723</t>
  </si>
  <si>
    <t>binti shaharudin Syahira,binti shaharudin Syahira</t>
  </si>
  <si>
    <t>346.56</t>
  </si>
  <si>
    <t>49.00</t>
  </si>
  <si>
    <t>2022-12-06 09:52:20</t>
  </si>
  <si>
    <t>2849722</t>
  </si>
  <si>
    <t>开普西恩纳美食别墅度假酒店(SHA Plus+)</t>
  </si>
  <si>
    <t>Koc Furkan</t>
  </si>
  <si>
    <t>2440.05</t>
  </si>
  <si>
    <t>345.00</t>
  </si>
  <si>
    <t>2022-12-06 10:06:48</t>
  </si>
  <si>
    <t>2847434</t>
  </si>
  <si>
    <t>吉隆坡盛贸饭店</t>
  </si>
  <si>
    <t>KUMAR ASHOK</t>
  </si>
  <si>
    <t>2631.01</t>
  </si>
  <si>
    <t>372.00</t>
  </si>
  <si>
    <t>2022-12-05 11:01:37</t>
  </si>
  <si>
    <t>2022-12-02</t>
  </si>
  <si>
    <t>2838798</t>
  </si>
  <si>
    <t>普吉岛芭东美爵大酒店(SHA Extra Plus)</t>
  </si>
  <si>
    <t>Mehra TUSHAR,Mehra TUSHAR</t>
  </si>
  <si>
    <t>1293.97</t>
  </si>
  <si>
    <t>182.00</t>
  </si>
  <si>
    <t>2022-12-02 10:05:50</t>
  </si>
  <si>
    <t>2022-12-01</t>
  </si>
  <si>
    <t>2836129</t>
  </si>
  <si>
    <t>吉隆坡宴宾雅酒店</t>
  </si>
  <si>
    <t>Wei Shyang Lee,Wei Shyang Lee</t>
  </si>
  <si>
    <t>2022-12-04</t>
  </si>
  <si>
    <t>2332.46</t>
  </si>
  <si>
    <t>325.00</t>
  </si>
  <si>
    <t>2022-12-01 08:11:51</t>
  </si>
  <si>
    <t>2022-11-29</t>
  </si>
  <si>
    <t>2833359</t>
  </si>
  <si>
    <t>阿莫丽塔度假酒店</t>
  </si>
  <si>
    <t>Shin Myoungji,Shin Myoungji,Shin Myoungji,Shin Myoungji</t>
  </si>
  <si>
    <t>2918.86</t>
  </si>
  <si>
    <t>404.00</t>
  </si>
  <si>
    <t>2022-11-30 11:43:19</t>
  </si>
  <si>
    <t>菲律宾</t>
  </si>
  <si>
    <t>2022-11-27</t>
  </si>
  <si>
    <t>2828282</t>
  </si>
  <si>
    <t>聚艺酒店</t>
  </si>
  <si>
    <t>Alice Chin Nyuk Yin</t>
  </si>
  <si>
    <t>301.68</t>
  </si>
  <si>
    <t>42.00</t>
  </si>
  <si>
    <t>2022-11-27 20:17:26</t>
  </si>
  <si>
    <t>2022-11-25</t>
  </si>
  <si>
    <t>2822311</t>
  </si>
  <si>
    <t>首尔三井酒店</t>
  </si>
  <si>
    <t>Chang Kyoo</t>
  </si>
  <si>
    <t>1161.51</t>
  </si>
  <si>
    <t>162.00</t>
  </si>
  <si>
    <t>2022-11-25 09:48:47</t>
  </si>
  <si>
    <t>韩国</t>
  </si>
  <si>
    <t>2022-11-14</t>
  </si>
  <si>
    <t>2796799</t>
  </si>
  <si>
    <t>Zahari Mastura,Zahari Mastura</t>
  </si>
  <si>
    <t>839.18</t>
  </si>
  <si>
    <t>118.00</t>
  </si>
  <si>
    <t>2022-11-14 10:01:50</t>
  </si>
  <si>
    <t>2022-11-10</t>
  </si>
  <si>
    <t>2788156</t>
  </si>
  <si>
    <t>新加坡悦乐加东酒店</t>
  </si>
  <si>
    <t>nah kyungmin</t>
  </si>
  <si>
    <t>2548.26</t>
  </si>
  <si>
    <t>351.00</t>
  </si>
  <si>
    <t>2022-11-28 21:31:19</t>
  </si>
  <si>
    <t>新加坡</t>
  </si>
  <si>
    <t>2022-06-23</t>
  </si>
  <si>
    <t>2599973</t>
  </si>
  <si>
    <t>奥康奈尔桥阿灵顿酒店</t>
  </si>
  <si>
    <t>Bennie Andrew</t>
  </si>
  <si>
    <t>1585.26</t>
  </si>
  <si>
    <t>236.00</t>
  </si>
  <si>
    <t>2022-06-23 02:37:17</t>
  </si>
  <si>
    <t>爱尔兰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</si>
</sst>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12</xdr:col>
      <xdr:colOff>381000</xdr:colOff>
      <xdr:row>59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9286875" cy="504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44901</v>
      </c>
      <c r="G2" s="6">
        <v>44903</v>
      </c>
      <c r="H2" s="4">
        <v>1</v>
      </c>
      <c r="I2" s="4">
        <v>2</v>
      </c>
      <c r="J2" s="4">
        <v>2</v>
      </c>
      <c r="K2" s="4" t="s">
        <v>30</v>
      </c>
      <c r="L2" s="4">
        <v>118</v>
      </c>
      <c r="M2" s="4">
        <v>118</v>
      </c>
      <c r="N2" s="4" t="s">
        <v>31</v>
      </c>
      <c r="O2" s="4" t="s">
        <v>32</v>
      </c>
      <c r="P2" s="4" t="s">
        <v>33</v>
      </c>
      <c r="Q2" s="4">
        <v>0</v>
      </c>
      <c r="R2" s="7">
        <v>44879</v>
      </c>
      <c r="S2" s="6">
        <v>44906</v>
      </c>
      <c r="T2" s="4" t="s">
        <v>34</v>
      </c>
      <c r="U2" s="4">
        <v>118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44901</v>
      </c>
      <c r="G3" s="6">
        <v>44903</v>
      </c>
      <c r="H3" s="4">
        <v>1</v>
      </c>
      <c r="I3" s="4">
        <v>2</v>
      </c>
      <c r="J3" s="4">
        <v>2</v>
      </c>
      <c r="K3" s="4" t="s">
        <v>30</v>
      </c>
      <c r="L3" s="4">
        <v>162</v>
      </c>
      <c r="M3" s="4">
        <v>162</v>
      </c>
      <c r="N3" s="4" t="s">
        <v>40</v>
      </c>
      <c r="O3" s="4" t="s">
        <v>32</v>
      </c>
      <c r="P3" s="4" t="s">
        <v>33</v>
      </c>
      <c r="Q3" s="4">
        <v>0</v>
      </c>
      <c r="R3" s="7">
        <v>44890</v>
      </c>
      <c r="S3" s="6">
        <v>44906</v>
      </c>
      <c r="T3" s="4" t="s">
        <v>34</v>
      </c>
      <c r="U3" s="4">
        <v>162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44902</v>
      </c>
      <c r="G4" s="6">
        <v>44903</v>
      </c>
      <c r="H4" s="4">
        <v>1</v>
      </c>
      <c r="I4" s="4">
        <v>1</v>
      </c>
      <c r="J4" s="4">
        <v>1</v>
      </c>
      <c r="K4" s="4" t="s">
        <v>30</v>
      </c>
      <c r="L4" s="4">
        <v>42</v>
      </c>
      <c r="M4" s="4">
        <v>42</v>
      </c>
      <c r="N4" s="4" t="s">
        <v>46</v>
      </c>
      <c r="O4" s="4" t="s">
        <v>32</v>
      </c>
      <c r="P4" s="4" t="s">
        <v>33</v>
      </c>
      <c r="Q4" s="4">
        <v>0</v>
      </c>
      <c r="R4" s="7">
        <v>44892</v>
      </c>
      <c r="S4" s="6">
        <v>44906</v>
      </c>
      <c r="T4" s="4" t="s">
        <v>34</v>
      </c>
      <c r="U4" s="4">
        <v>42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44902</v>
      </c>
      <c r="G5" s="6">
        <v>44903</v>
      </c>
      <c r="H5" s="4">
        <v>2</v>
      </c>
      <c r="I5" s="4">
        <v>1</v>
      </c>
      <c r="J5" s="4">
        <v>2</v>
      </c>
      <c r="K5" s="4" t="s">
        <v>30</v>
      </c>
      <c r="L5" s="4">
        <v>404</v>
      </c>
      <c r="M5" s="4">
        <v>404</v>
      </c>
      <c r="N5" s="4" t="s">
        <v>51</v>
      </c>
      <c r="O5" s="4" t="s">
        <v>32</v>
      </c>
      <c r="P5" s="4" t="s">
        <v>33</v>
      </c>
      <c r="Q5" s="4">
        <v>0</v>
      </c>
      <c r="R5" s="7">
        <v>44894</v>
      </c>
      <c r="S5" s="6">
        <v>44906</v>
      </c>
      <c r="T5" s="4" t="s">
        <v>34</v>
      </c>
      <c r="U5" s="4">
        <v>404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44901</v>
      </c>
      <c r="G6" s="6">
        <v>44903</v>
      </c>
      <c r="H6" s="4">
        <v>1</v>
      </c>
      <c r="I6" s="4">
        <v>2</v>
      </c>
      <c r="J6" s="4">
        <v>2</v>
      </c>
      <c r="K6" s="4" t="s">
        <v>30</v>
      </c>
      <c r="L6" s="4">
        <v>182</v>
      </c>
      <c r="M6" s="4">
        <v>182</v>
      </c>
      <c r="N6" s="4" t="s">
        <v>57</v>
      </c>
      <c r="O6" s="4" t="s">
        <v>32</v>
      </c>
      <c r="P6" s="4" t="s">
        <v>33</v>
      </c>
      <c r="Q6" s="4">
        <v>0</v>
      </c>
      <c r="R6" s="7">
        <v>44897</v>
      </c>
      <c r="S6" s="6">
        <v>44906</v>
      </c>
      <c r="T6" s="4" t="s">
        <v>34</v>
      </c>
      <c r="U6" s="4">
        <v>182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44900</v>
      </c>
      <c r="G7" s="6">
        <v>44903</v>
      </c>
      <c r="H7" s="4">
        <v>1</v>
      </c>
      <c r="I7" s="4">
        <v>3</v>
      </c>
      <c r="J7" s="4">
        <v>3</v>
      </c>
      <c r="K7" s="4" t="s">
        <v>30</v>
      </c>
      <c r="L7" s="4">
        <v>372</v>
      </c>
      <c r="M7" s="4">
        <v>372</v>
      </c>
      <c r="N7" s="4" t="s">
        <v>63</v>
      </c>
      <c r="O7" s="4" t="s">
        <v>32</v>
      </c>
      <c r="P7" s="4" t="s">
        <v>33</v>
      </c>
      <c r="Q7" s="4">
        <v>0</v>
      </c>
      <c r="R7" s="7">
        <v>44900</v>
      </c>
      <c r="S7" s="6">
        <v>44906</v>
      </c>
      <c r="T7" s="4" t="s">
        <v>34</v>
      </c>
      <c r="U7" s="4">
        <v>372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44902</v>
      </c>
      <c r="G8" s="6">
        <v>44903</v>
      </c>
      <c r="H8" s="4">
        <v>1</v>
      </c>
      <c r="I8" s="4">
        <v>1</v>
      </c>
      <c r="J8" s="4">
        <v>1</v>
      </c>
      <c r="K8" s="4" t="s">
        <v>30</v>
      </c>
      <c r="L8" s="4">
        <v>49</v>
      </c>
      <c r="M8" s="4">
        <v>49</v>
      </c>
      <c r="N8" s="4" t="s">
        <v>69</v>
      </c>
      <c r="O8" s="4" t="s">
        <v>32</v>
      </c>
      <c r="P8" s="4" t="s">
        <v>33</v>
      </c>
      <c r="Q8" s="4">
        <v>0</v>
      </c>
      <c r="R8" s="7">
        <v>44900</v>
      </c>
      <c r="S8" s="6">
        <v>44906</v>
      </c>
      <c r="T8" s="4" t="s">
        <v>34</v>
      </c>
      <c r="U8" s="4">
        <v>49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44902</v>
      </c>
      <c r="G9" s="6">
        <v>44903</v>
      </c>
      <c r="H9" s="4">
        <v>1</v>
      </c>
      <c r="I9" s="4">
        <v>1</v>
      </c>
      <c r="J9" s="4">
        <v>1</v>
      </c>
      <c r="K9" s="4" t="s">
        <v>30</v>
      </c>
      <c r="L9" s="4">
        <v>170</v>
      </c>
      <c r="M9" s="4">
        <v>170</v>
      </c>
      <c r="N9" s="4" t="s">
        <v>75</v>
      </c>
      <c r="O9" s="4" t="s">
        <v>32</v>
      </c>
      <c r="P9" s="4" t="s">
        <v>33</v>
      </c>
      <c r="Q9" s="4">
        <v>0</v>
      </c>
      <c r="R9" s="7">
        <v>44901</v>
      </c>
      <c r="S9" s="6">
        <v>44906</v>
      </c>
      <c r="T9" s="4" t="s">
        <v>34</v>
      </c>
      <c r="U9" s="4">
        <v>170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44902</v>
      </c>
      <c r="G10" s="6">
        <v>44903</v>
      </c>
      <c r="H10" s="4">
        <v>1</v>
      </c>
      <c r="I10" s="4">
        <v>1</v>
      </c>
      <c r="J10" s="4">
        <v>1</v>
      </c>
      <c r="K10" s="4" t="s">
        <v>30</v>
      </c>
      <c r="L10" s="4">
        <v>51</v>
      </c>
      <c r="M10" s="4">
        <v>51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44901</v>
      </c>
      <c r="S10" s="6">
        <v>44906</v>
      </c>
      <c r="T10" s="4" t="s">
        <v>34</v>
      </c>
      <c r="U10" s="4">
        <v>51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44902</v>
      </c>
      <c r="G11" s="6">
        <v>44903</v>
      </c>
      <c r="H11" s="4">
        <v>1</v>
      </c>
      <c r="I11" s="4">
        <v>1</v>
      </c>
      <c r="J11" s="4">
        <v>1</v>
      </c>
      <c r="K11" s="4" t="s">
        <v>30</v>
      </c>
      <c r="L11" s="4">
        <v>121</v>
      </c>
      <c r="M11" s="4">
        <v>121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44902</v>
      </c>
      <c r="S11" s="6">
        <v>44906</v>
      </c>
      <c r="T11" s="4" t="s">
        <v>34</v>
      </c>
      <c r="U11" s="4">
        <v>121</v>
      </c>
      <c r="V11" s="4">
        <v>0</v>
      </c>
      <c r="W11" s="4">
        <v>0</v>
      </c>
      <c r="X11" s="4" t="s">
        <v>86</v>
      </c>
      <c r="Y11" s="4" t="s">
        <v>36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39</v>
      </c>
      <c r="F12" s="6">
        <v>44902</v>
      </c>
      <c r="G12" s="6">
        <v>44904</v>
      </c>
      <c r="H12" s="4">
        <v>1</v>
      </c>
      <c r="I12" s="4">
        <v>2</v>
      </c>
      <c r="J12" s="4">
        <v>2</v>
      </c>
      <c r="K12" s="4" t="s">
        <v>30</v>
      </c>
      <c r="L12" s="4">
        <v>236</v>
      </c>
      <c r="M12" s="4">
        <v>236</v>
      </c>
      <c r="N12" s="4" t="s">
        <v>89</v>
      </c>
      <c r="O12" s="4" t="s">
        <v>90</v>
      </c>
      <c r="P12" s="4" t="s">
        <v>33</v>
      </c>
      <c r="Q12" s="4">
        <v>0</v>
      </c>
      <c r="R12" s="7">
        <v>44735</v>
      </c>
      <c r="S12" s="6">
        <v>44907</v>
      </c>
      <c r="T12" s="4" t="s">
        <v>34</v>
      </c>
      <c r="U12" s="4">
        <v>236</v>
      </c>
      <c r="V12" s="4">
        <v>0</v>
      </c>
      <c r="W12" s="4">
        <v>0</v>
      </c>
      <c r="X12" s="4" t="s">
        <v>36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68</v>
      </c>
      <c r="F13" s="6">
        <v>44901</v>
      </c>
      <c r="G13" s="6">
        <v>44904</v>
      </c>
      <c r="H13" s="4">
        <v>1</v>
      </c>
      <c r="I13" s="4">
        <v>3</v>
      </c>
      <c r="J13" s="4">
        <v>3</v>
      </c>
      <c r="K13" s="4" t="s">
        <v>30</v>
      </c>
      <c r="L13" s="4">
        <v>351</v>
      </c>
      <c r="M13" s="4">
        <v>351</v>
      </c>
      <c r="N13" s="4" t="s">
        <v>94</v>
      </c>
      <c r="O13" s="4" t="s">
        <v>90</v>
      </c>
      <c r="P13" s="4" t="s">
        <v>33</v>
      </c>
      <c r="Q13" s="4">
        <v>0</v>
      </c>
      <c r="R13" s="7">
        <v>44875</v>
      </c>
      <c r="S13" s="6">
        <v>44907</v>
      </c>
      <c r="T13" s="4" t="s">
        <v>34</v>
      </c>
      <c r="U13" s="4">
        <v>351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28</v>
      </c>
      <c r="E14" s="4" t="s">
        <v>29</v>
      </c>
      <c r="F14" s="6">
        <v>44899</v>
      </c>
      <c r="G14" s="6">
        <v>44904</v>
      </c>
      <c r="H14" s="4">
        <v>1</v>
      </c>
      <c r="I14" s="4">
        <v>5</v>
      </c>
      <c r="J14" s="4">
        <v>5</v>
      </c>
      <c r="K14" s="4" t="s">
        <v>30</v>
      </c>
      <c r="L14" s="4">
        <v>325</v>
      </c>
      <c r="M14" s="4">
        <v>325</v>
      </c>
      <c r="N14" s="4" t="s">
        <v>98</v>
      </c>
      <c r="O14" s="4" t="s">
        <v>90</v>
      </c>
      <c r="P14" s="4" t="s">
        <v>33</v>
      </c>
      <c r="Q14" s="4">
        <v>0</v>
      </c>
      <c r="R14" s="7">
        <v>44896</v>
      </c>
      <c r="S14" s="6">
        <v>44907</v>
      </c>
      <c r="T14" s="4" t="s">
        <v>34</v>
      </c>
      <c r="U14" s="4">
        <v>325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44901</v>
      </c>
      <c r="G15" s="6">
        <v>44904</v>
      </c>
      <c r="H15" s="4">
        <v>1</v>
      </c>
      <c r="I15" s="4">
        <v>3</v>
      </c>
      <c r="J15" s="4">
        <v>3</v>
      </c>
      <c r="K15" s="4" t="s">
        <v>30</v>
      </c>
      <c r="L15" s="4">
        <v>345</v>
      </c>
      <c r="M15" s="4">
        <v>345</v>
      </c>
      <c r="N15" s="4" t="s">
        <v>104</v>
      </c>
      <c r="O15" s="4" t="s">
        <v>90</v>
      </c>
      <c r="P15" s="4" t="s">
        <v>33</v>
      </c>
      <c r="Q15" s="4">
        <v>0</v>
      </c>
      <c r="R15" s="7">
        <v>44900</v>
      </c>
      <c r="S15" s="6">
        <v>44907</v>
      </c>
      <c r="T15" s="4" t="s">
        <v>34</v>
      </c>
      <c r="U15" s="4">
        <v>345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44902</v>
      </c>
      <c r="G16" s="6">
        <v>44904</v>
      </c>
      <c r="H16" s="4">
        <v>1</v>
      </c>
      <c r="I16" s="4">
        <v>2</v>
      </c>
      <c r="J16" s="4">
        <v>2</v>
      </c>
      <c r="K16" s="4" t="s">
        <v>30</v>
      </c>
      <c r="L16" s="4">
        <v>274</v>
      </c>
      <c r="M16" s="4">
        <v>274</v>
      </c>
      <c r="N16" s="4" t="s">
        <v>110</v>
      </c>
      <c r="O16" s="4" t="s">
        <v>90</v>
      </c>
      <c r="P16" s="4" t="s">
        <v>33</v>
      </c>
      <c r="Q16" s="4">
        <v>0</v>
      </c>
      <c r="R16" s="7">
        <v>44901</v>
      </c>
      <c r="S16" s="6">
        <v>44907</v>
      </c>
      <c r="T16" s="4" t="s">
        <v>34</v>
      </c>
      <c r="U16" s="4">
        <v>274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68</v>
      </c>
      <c r="F17" s="6">
        <v>44903</v>
      </c>
      <c r="G17" s="6">
        <v>44904</v>
      </c>
      <c r="H17" s="4">
        <v>1</v>
      </c>
      <c r="I17" s="4">
        <v>1</v>
      </c>
      <c r="J17" s="4">
        <v>1</v>
      </c>
      <c r="K17" s="4" t="s">
        <v>30</v>
      </c>
      <c r="L17" s="4">
        <v>109</v>
      </c>
      <c r="M17" s="4">
        <v>109</v>
      </c>
      <c r="N17" s="4" t="s">
        <v>115</v>
      </c>
      <c r="O17" s="4" t="s">
        <v>90</v>
      </c>
      <c r="P17" s="4" t="s">
        <v>33</v>
      </c>
      <c r="Q17" s="4">
        <v>0</v>
      </c>
      <c r="R17" s="7">
        <v>44902</v>
      </c>
      <c r="S17" s="6">
        <v>44907</v>
      </c>
      <c r="T17" s="4" t="s">
        <v>34</v>
      </c>
      <c r="U17" s="4">
        <v>109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44903</v>
      </c>
      <c r="G18" s="6">
        <v>44904</v>
      </c>
      <c r="H18" s="4">
        <v>1</v>
      </c>
      <c r="I18" s="4">
        <v>1</v>
      </c>
      <c r="J18" s="4">
        <v>1</v>
      </c>
      <c r="K18" s="4" t="s">
        <v>30</v>
      </c>
      <c r="L18" s="4">
        <v>60</v>
      </c>
      <c r="M18" s="4">
        <v>60</v>
      </c>
      <c r="N18" s="4" t="s">
        <v>121</v>
      </c>
      <c r="O18" s="4" t="s">
        <v>90</v>
      </c>
      <c r="P18" s="4" t="s">
        <v>33</v>
      </c>
      <c r="Q18" s="4">
        <v>0</v>
      </c>
      <c r="R18" s="7">
        <v>44903</v>
      </c>
      <c r="S18" s="6">
        <v>44907</v>
      </c>
      <c r="T18" s="4" t="s">
        <v>34</v>
      </c>
      <c r="U18" s="4">
        <v>60</v>
      </c>
      <c r="V18" s="4">
        <v>0</v>
      </c>
      <c r="W18" s="4">
        <v>0</v>
      </c>
      <c r="X18" s="4" t="s">
        <v>122</v>
      </c>
      <c r="Y1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24" sqref="A24:D27"/>
    </sheetView>
  </sheetViews>
  <sheetFormatPr defaultColWidth="9" defaultRowHeight="13.5"/>
  <cols>
    <col min="1" max="1" width="12.625" style="4"/>
    <col min="2" max="3" width="10.375" style="4"/>
    <col min="4" max="4" width="11.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123</v>
      </c>
    </row>
    <row r="2" s="4" customFormat="1" spans="1:9">
      <c r="A2" s="5">
        <v>21791751452</v>
      </c>
      <c r="B2" s="6">
        <v>44901</v>
      </c>
      <c r="C2" s="6">
        <v>44903</v>
      </c>
      <c r="D2" s="4">
        <v>118</v>
      </c>
      <c r="E2" s="4" t="str">
        <f>VLOOKUP(A2,HOP!A:L,12,0)</f>
        <v>118.00</v>
      </c>
      <c r="F2" s="4" t="str">
        <f>VLOOKUP(A2,HOP!A:C,3,0)</f>
        <v>2796799</v>
      </c>
      <c r="G2" s="4">
        <f>D2-E2</f>
        <v>0</v>
      </c>
      <c r="H2" s="4" t="str">
        <f>$H$1&amp;F2</f>
        <v>，2796799</v>
      </c>
      <c r="I2" s="4" t="str">
        <f>VLOOKUP(A2,HOP!A:U,21,0)</f>
        <v>直连</v>
      </c>
    </row>
    <row r="3" s="4" customFormat="1" spans="1:9">
      <c r="A3" s="5">
        <v>21839121908</v>
      </c>
      <c r="B3" s="6">
        <v>44901</v>
      </c>
      <c r="C3" s="6">
        <v>44903</v>
      </c>
      <c r="D3" s="4">
        <v>162</v>
      </c>
      <c r="E3" s="4" t="str">
        <f>VLOOKUP(A3,HOP!A:L,12,0)</f>
        <v>162.00</v>
      </c>
      <c r="F3" s="4" t="str">
        <f>VLOOKUP(A3,HOP!A:C,3,0)</f>
        <v>2822311</v>
      </c>
      <c r="G3" s="4">
        <f t="shared" ref="G3:G18" si="0">D3-E3</f>
        <v>0</v>
      </c>
      <c r="H3" s="4" t="str">
        <f t="shared" ref="H3:H18" si="1">$H$1&amp;F3</f>
        <v>，2822311</v>
      </c>
      <c r="I3" s="4" t="str">
        <f>VLOOKUP(A3,HOP!A:U,21,0)</f>
        <v>直采</v>
      </c>
    </row>
    <row r="4" s="4" customFormat="1" spans="1:9">
      <c r="A4" s="5">
        <v>21843730497</v>
      </c>
      <c r="B4" s="6">
        <v>44902</v>
      </c>
      <c r="C4" s="6">
        <v>44903</v>
      </c>
      <c r="D4" s="4">
        <v>42</v>
      </c>
      <c r="E4" s="4" t="str">
        <f>VLOOKUP(A4,HOP!A:L,12,0)</f>
        <v>42.00</v>
      </c>
      <c r="F4" s="4" t="str">
        <f>VLOOKUP(A4,HOP!A:C,3,0)</f>
        <v>2828282</v>
      </c>
      <c r="G4" s="4">
        <f t="shared" si="0"/>
        <v>0</v>
      </c>
      <c r="H4" s="4" t="str">
        <f t="shared" si="1"/>
        <v>，2828282</v>
      </c>
      <c r="I4" s="4" t="str">
        <f>VLOOKUP(A4,HOP!A:U,21,0)</f>
        <v>直连</v>
      </c>
    </row>
    <row r="5" s="4" customFormat="1" spans="1:9">
      <c r="A5" s="5">
        <v>21846683970</v>
      </c>
      <c r="B5" s="6">
        <v>44902</v>
      </c>
      <c r="C5" s="6">
        <v>44903</v>
      </c>
      <c r="D5" s="4">
        <v>404</v>
      </c>
      <c r="E5" s="4" t="str">
        <f>VLOOKUP(A5,HOP!A:L,12,0)</f>
        <v>404.00</v>
      </c>
      <c r="F5" s="4" t="str">
        <f>VLOOKUP(A5,HOP!A:C,3,0)</f>
        <v>2833359</v>
      </c>
      <c r="G5" s="4">
        <f t="shared" si="0"/>
        <v>0</v>
      </c>
      <c r="H5" s="4" t="str">
        <f t="shared" si="1"/>
        <v>，2833359</v>
      </c>
      <c r="I5" s="4" t="str">
        <f>VLOOKUP(A5,HOP!A:U,21,0)</f>
        <v>直采</v>
      </c>
    </row>
    <row r="6" s="4" customFormat="1" spans="1:9">
      <c r="A6" s="5">
        <v>21849587671</v>
      </c>
      <c r="B6" s="6">
        <v>44901</v>
      </c>
      <c r="C6" s="6">
        <v>44903</v>
      </c>
      <c r="D6" s="4">
        <v>182</v>
      </c>
      <c r="E6" s="4" t="str">
        <f>VLOOKUP(A6,HOP!A:L,12,0)</f>
        <v>182.00</v>
      </c>
      <c r="F6" s="4" t="str">
        <f>VLOOKUP(A6,HOP!A:C,3,0)</f>
        <v>2838798</v>
      </c>
      <c r="G6" s="4">
        <f t="shared" si="0"/>
        <v>0</v>
      </c>
      <c r="H6" s="4" t="str">
        <f t="shared" si="1"/>
        <v>，2838798</v>
      </c>
      <c r="I6" s="4" t="str">
        <f>VLOOKUP(A6,HOP!A:U,21,0)</f>
        <v>直采</v>
      </c>
    </row>
    <row r="7" s="4" customFormat="1" spans="1:9">
      <c r="A7" s="5">
        <v>21854485639</v>
      </c>
      <c r="B7" s="6">
        <v>44900</v>
      </c>
      <c r="C7" s="6">
        <v>44903</v>
      </c>
      <c r="D7" s="4">
        <v>372</v>
      </c>
      <c r="E7" s="4" t="str">
        <f>VLOOKUP(A7,HOP!A:L,12,0)</f>
        <v>372.00</v>
      </c>
      <c r="F7" s="4" t="str">
        <f>VLOOKUP(A7,HOP!A:C,3,0)</f>
        <v>2847434</v>
      </c>
      <c r="G7" s="4">
        <f t="shared" si="0"/>
        <v>0</v>
      </c>
      <c r="H7" s="4" t="str">
        <f t="shared" si="1"/>
        <v>，2847434</v>
      </c>
      <c r="I7" s="4" t="str">
        <f>VLOOKUP(A7,HOP!A:U,21,0)</f>
        <v>直连</v>
      </c>
    </row>
    <row r="8" s="4" customFormat="1" spans="1:9">
      <c r="A8" s="5">
        <v>21855658955</v>
      </c>
      <c r="B8" s="6">
        <v>44902</v>
      </c>
      <c r="C8" s="6">
        <v>44903</v>
      </c>
      <c r="D8" s="4">
        <v>49</v>
      </c>
      <c r="E8" s="4" t="str">
        <f>VLOOKUP(A8,HOP!A:L,12,0)</f>
        <v>49.00</v>
      </c>
      <c r="F8" s="4" t="str">
        <f>VLOOKUP(A8,HOP!A:C,3,0)</f>
        <v>2849723</v>
      </c>
      <c r="G8" s="4">
        <f t="shared" si="0"/>
        <v>0</v>
      </c>
      <c r="H8" s="4" t="str">
        <f t="shared" si="1"/>
        <v>，2849723</v>
      </c>
      <c r="I8" s="4" t="str">
        <f>VLOOKUP(A8,HOP!A:U,21,0)</f>
        <v>直采</v>
      </c>
    </row>
    <row r="9" s="4" customFormat="1" spans="1:9">
      <c r="A9" s="5">
        <v>21856436495</v>
      </c>
      <c r="B9" s="6">
        <v>44902</v>
      </c>
      <c r="C9" s="6">
        <v>44903</v>
      </c>
      <c r="D9" s="4">
        <v>170</v>
      </c>
      <c r="E9" s="4" t="str">
        <f>VLOOKUP(A9,HOP!A:L,12,0)</f>
        <v>170.00</v>
      </c>
      <c r="F9" s="4" t="str">
        <f>VLOOKUP(A9,HOP!A:C,3,0)</f>
        <v>2851042</v>
      </c>
      <c r="G9" s="4">
        <f t="shared" si="0"/>
        <v>0</v>
      </c>
      <c r="H9" s="4" t="str">
        <f t="shared" si="1"/>
        <v>，2851042</v>
      </c>
      <c r="I9" s="4" t="str">
        <f>VLOOKUP(A9,HOP!A:U,21,0)</f>
        <v>直采</v>
      </c>
    </row>
    <row r="10" s="4" customFormat="1" spans="1:9">
      <c r="A10" s="5">
        <v>21857326125</v>
      </c>
      <c r="B10" s="6">
        <v>44902</v>
      </c>
      <c r="C10" s="6">
        <v>44903</v>
      </c>
      <c r="D10" s="4">
        <v>51</v>
      </c>
      <c r="E10" s="4" t="str">
        <f>VLOOKUP(A10,HOP!A:L,12,0)</f>
        <v>51.00</v>
      </c>
      <c r="F10" s="4" t="str">
        <f>VLOOKUP(A10,HOP!A:C,3,0)</f>
        <v>2852405</v>
      </c>
      <c r="G10" s="4">
        <f t="shared" si="0"/>
        <v>0</v>
      </c>
      <c r="H10" s="4" t="str">
        <f t="shared" si="1"/>
        <v>，2852405</v>
      </c>
      <c r="I10" s="4" t="str">
        <f>VLOOKUP(A10,HOP!A:U,21,0)</f>
        <v>直采</v>
      </c>
    </row>
    <row r="11" s="4" customFormat="1" spans="1:9">
      <c r="A11" s="5">
        <v>21858571317</v>
      </c>
      <c r="B11" s="6">
        <v>44902</v>
      </c>
      <c r="C11" s="6">
        <v>44903</v>
      </c>
      <c r="D11" s="4">
        <v>121</v>
      </c>
      <c r="E11" s="4" t="str">
        <f>VLOOKUP(A11,HOP!A:L,12,0)</f>
        <v>121.00</v>
      </c>
      <c r="F11" s="4" t="str">
        <f>VLOOKUP(A11,HOP!A:C,3,0)</f>
        <v>2854372</v>
      </c>
      <c r="G11" s="4">
        <f t="shared" si="0"/>
        <v>0</v>
      </c>
      <c r="H11" s="4" t="str">
        <f t="shared" si="1"/>
        <v>，2854372</v>
      </c>
      <c r="I11" s="4" t="str">
        <f>VLOOKUP(A11,HOP!A:U,21,0)</f>
        <v>直连</v>
      </c>
    </row>
    <row r="12" s="4" customFormat="1" spans="1:9">
      <c r="A12" s="5">
        <v>18183121860</v>
      </c>
      <c r="B12" s="6">
        <v>44902</v>
      </c>
      <c r="C12" s="6">
        <v>44904</v>
      </c>
      <c r="D12" s="4">
        <v>236</v>
      </c>
      <c r="E12" s="4" t="str">
        <f>VLOOKUP(A12,HOP!A:L,12,0)</f>
        <v>236.00</v>
      </c>
      <c r="F12" s="4" t="str">
        <f>VLOOKUP(A12,HOP!A:C,3,0)</f>
        <v>2599973</v>
      </c>
      <c r="G12" s="4">
        <f t="shared" si="0"/>
        <v>0</v>
      </c>
      <c r="H12" s="4" t="str">
        <f t="shared" si="1"/>
        <v>，2599973</v>
      </c>
      <c r="I12" s="4" t="str">
        <f>VLOOKUP(A12,HOP!A:U,21,0)</f>
        <v>直连</v>
      </c>
    </row>
    <row r="13" s="4" customFormat="1" spans="1:9">
      <c r="A13" s="5">
        <v>21765158378</v>
      </c>
      <c r="B13" s="6">
        <v>44901</v>
      </c>
      <c r="C13" s="6">
        <v>44904</v>
      </c>
      <c r="D13" s="4">
        <v>351</v>
      </c>
      <c r="E13" s="4" t="str">
        <f>VLOOKUP(A13,HOP!A:L,12,0)</f>
        <v>351.00</v>
      </c>
      <c r="F13" s="4" t="str">
        <f>VLOOKUP(A13,HOP!A:C,3,0)</f>
        <v>2788156</v>
      </c>
      <c r="G13" s="4">
        <f t="shared" si="0"/>
        <v>0</v>
      </c>
      <c r="H13" s="4" t="str">
        <f t="shared" si="1"/>
        <v>，2788156</v>
      </c>
      <c r="I13" s="4" t="str">
        <f>VLOOKUP(A13,HOP!A:U,21,0)</f>
        <v>直采</v>
      </c>
    </row>
    <row r="14" s="4" customFormat="1" spans="1:9">
      <c r="A14" s="5">
        <v>21848134521</v>
      </c>
      <c r="B14" s="6">
        <v>44899</v>
      </c>
      <c r="C14" s="6">
        <v>44904</v>
      </c>
      <c r="D14" s="4">
        <v>325</v>
      </c>
      <c r="E14" s="4" t="str">
        <f>VLOOKUP(A14,HOP!A:L,12,0)</f>
        <v>325.00</v>
      </c>
      <c r="F14" s="4" t="str">
        <f>VLOOKUP(A14,HOP!A:C,3,0)</f>
        <v>2836129</v>
      </c>
      <c r="G14" s="4">
        <f t="shared" si="0"/>
        <v>0</v>
      </c>
      <c r="H14" s="4" t="str">
        <f t="shared" si="1"/>
        <v>，2836129</v>
      </c>
      <c r="I14" s="4" t="str">
        <f>VLOOKUP(A14,HOP!A:U,21,0)</f>
        <v>直连</v>
      </c>
    </row>
    <row r="15" s="4" customFormat="1" spans="1:9">
      <c r="A15" s="5">
        <v>21855658795</v>
      </c>
      <c r="B15" s="6">
        <v>44901</v>
      </c>
      <c r="C15" s="6">
        <v>44904</v>
      </c>
      <c r="D15" s="4">
        <v>345</v>
      </c>
      <c r="E15" s="4" t="str">
        <f>VLOOKUP(A15,HOP!A:L,12,0)</f>
        <v>345.00</v>
      </c>
      <c r="F15" s="4" t="str">
        <f>VLOOKUP(A15,HOP!A:C,3,0)</f>
        <v>2849722</v>
      </c>
      <c r="G15" s="4">
        <f t="shared" si="0"/>
        <v>0</v>
      </c>
      <c r="H15" s="4" t="str">
        <f t="shared" si="1"/>
        <v>，2849722</v>
      </c>
      <c r="I15" s="4" t="str">
        <f>VLOOKUP(A15,HOP!A:U,21,0)</f>
        <v>直采</v>
      </c>
    </row>
    <row r="16" s="4" customFormat="1" spans="1:9">
      <c r="A16" s="5">
        <v>21855932942</v>
      </c>
      <c r="B16" s="6">
        <v>44902</v>
      </c>
      <c r="C16" s="6">
        <v>44904</v>
      </c>
      <c r="D16" s="4">
        <v>274</v>
      </c>
      <c r="E16" s="4" t="str">
        <f>VLOOKUP(A16,HOP!A:L,12,0)</f>
        <v>274.00</v>
      </c>
      <c r="F16" s="4" t="str">
        <f>VLOOKUP(A16,HOP!A:C,3,0)</f>
        <v>2850170</v>
      </c>
      <c r="G16" s="4">
        <f t="shared" si="0"/>
        <v>0</v>
      </c>
      <c r="H16" s="4" t="str">
        <f t="shared" si="1"/>
        <v>，2850170</v>
      </c>
      <c r="I16" s="4" t="str">
        <f>VLOOKUP(A16,HOP!A:U,21,0)</f>
        <v>直采</v>
      </c>
    </row>
    <row r="17" s="4" customFormat="1" spans="1:9">
      <c r="A17" s="5">
        <v>21859009029</v>
      </c>
      <c r="B17" s="6">
        <v>44903</v>
      </c>
      <c r="C17" s="6">
        <v>44904</v>
      </c>
      <c r="D17" s="4">
        <v>109</v>
      </c>
      <c r="E17" s="4" t="str">
        <f>VLOOKUP(A17,HOP!A:L,12,0)</f>
        <v>109.00</v>
      </c>
      <c r="F17" s="4" t="str">
        <f>VLOOKUP(A17,HOP!A:C,3,0)</f>
        <v>2855137</v>
      </c>
      <c r="G17" s="4">
        <f t="shared" si="0"/>
        <v>0</v>
      </c>
      <c r="H17" s="4" t="str">
        <f t="shared" si="1"/>
        <v>，2855137</v>
      </c>
      <c r="I17" s="4" t="str">
        <f>VLOOKUP(A17,HOP!A:U,21,0)</f>
        <v>直采</v>
      </c>
    </row>
    <row r="18" s="4" customFormat="1" spans="1:9">
      <c r="A18" s="5">
        <v>21861398638</v>
      </c>
      <c r="B18" s="6">
        <v>44903</v>
      </c>
      <c r="C18" s="6">
        <v>44904</v>
      </c>
      <c r="D18" s="4">
        <v>60</v>
      </c>
      <c r="E18" s="4" t="str">
        <f>VLOOKUP(A18,HOP!A:L,12,0)</f>
        <v>60.00</v>
      </c>
      <c r="F18" s="4" t="str">
        <f>VLOOKUP(A18,HOP!A:C,3,0)</f>
        <v>2856428</v>
      </c>
      <c r="G18" s="4">
        <f t="shared" si="0"/>
        <v>0</v>
      </c>
      <c r="H18" s="4" t="str">
        <f t="shared" si="1"/>
        <v>，2856428</v>
      </c>
      <c r="I18" s="4" t="str">
        <f>VLOOKUP(A18,HOP!A:U,21,0)</f>
        <v>直连</v>
      </c>
    </row>
    <row r="20" spans="4:4">
      <c r="D20" s="4">
        <f>SUM(D2:D19)</f>
        <v>3371</v>
      </c>
    </row>
    <row r="24" spans="1:4">
      <c r="A24" s="4" t="s">
        <v>124</v>
      </c>
      <c r="C24" s="4">
        <v>2097</v>
      </c>
      <c r="D24" s="4">
        <v>16330.47</v>
      </c>
    </row>
    <row r="25" spans="1:4">
      <c r="A25" s="4" t="s">
        <v>125</v>
      </c>
      <c r="C25" s="4">
        <v>1274</v>
      </c>
      <c r="D25" s="4">
        <v>9921.33</v>
      </c>
    </row>
    <row r="26" spans="1:4">
      <c r="A26" s="4" t="s">
        <v>126</v>
      </c>
      <c r="C26" s="4">
        <f>SUM(C24:C25)</f>
        <v>3371</v>
      </c>
      <c r="D26" s="4">
        <f>SUM(D24:D25)</f>
        <v>26251.8</v>
      </c>
    </row>
    <row r="27" spans="1:1">
      <c r="A27" s="4" t="s">
        <v>127</v>
      </c>
    </row>
  </sheetData>
  <autoFilter ref="A1:XFD20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C42" sqref="C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</v>
      </c>
      <c r="F1" s="2" t="s">
        <v>5</v>
      </c>
      <c r="G1" s="2" t="s">
        <v>6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</row>
    <row r="2" s="1" customFormat="1" spans="1:22">
      <c r="A2" s="3">
        <v>21861398638</v>
      </c>
      <c r="B2" s="1" t="s">
        <v>147</v>
      </c>
      <c r="C2" s="1" t="s">
        <v>148</v>
      </c>
      <c r="D2" s="1" t="s">
        <v>149</v>
      </c>
      <c r="E2" s="1" t="s">
        <v>150</v>
      </c>
      <c r="F2" s="1" t="s">
        <v>147</v>
      </c>
      <c r="G2" s="1" t="s">
        <v>151</v>
      </c>
      <c r="H2" s="1" t="s">
        <v>152</v>
      </c>
      <c r="I2" s="1" t="s">
        <v>153</v>
      </c>
      <c r="J2" s="1" t="s">
        <v>30</v>
      </c>
      <c r="K2" s="1" t="s">
        <v>154</v>
      </c>
      <c r="L2" s="1" t="s">
        <v>154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160</v>
      </c>
      <c r="T2" s="1" t="s">
        <v>161</v>
      </c>
      <c r="U2" s="1" t="s">
        <v>162</v>
      </c>
      <c r="V2" s="1" t="s">
        <v>163</v>
      </c>
    </row>
    <row r="3" s="1" customFormat="1" spans="1:22">
      <c r="A3" s="3">
        <v>21859009029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147</v>
      </c>
      <c r="G3" s="1" t="s">
        <v>151</v>
      </c>
      <c r="H3" s="1" t="s">
        <v>152</v>
      </c>
      <c r="I3" s="1" t="s">
        <v>168</v>
      </c>
      <c r="J3" s="1" t="s">
        <v>30</v>
      </c>
      <c r="K3" s="1" t="s">
        <v>169</v>
      </c>
      <c r="L3" s="1" t="s">
        <v>169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170</v>
      </c>
      <c r="S3" s="1" t="s">
        <v>160</v>
      </c>
      <c r="T3" s="1" t="s">
        <v>161</v>
      </c>
      <c r="U3" s="1" t="s">
        <v>171</v>
      </c>
      <c r="V3" s="1" t="s">
        <v>163</v>
      </c>
    </row>
    <row r="4" s="1" customFormat="1" spans="1:22">
      <c r="A4" s="3">
        <v>21858571317</v>
      </c>
      <c r="B4" s="1" t="s">
        <v>164</v>
      </c>
      <c r="C4" s="1" t="s">
        <v>172</v>
      </c>
      <c r="D4" s="1" t="s">
        <v>173</v>
      </c>
      <c r="E4" s="1" t="s">
        <v>174</v>
      </c>
      <c r="F4" s="1" t="s">
        <v>164</v>
      </c>
      <c r="G4" s="1" t="s">
        <v>147</v>
      </c>
      <c r="H4" s="1" t="s">
        <v>152</v>
      </c>
      <c r="I4" s="1" t="s">
        <v>175</v>
      </c>
      <c r="J4" s="1" t="s">
        <v>30</v>
      </c>
      <c r="K4" s="1" t="s">
        <v>176</v>
      </c>
      <c r="L4" s="1" t="s">
        <v>176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158</v>
      </c>
      <c r="R4" s="1" t="s">
        <v>177</v>
      </c>
      <c r="S4" s="1" t="s">
        <v>160</v>
      </c>
      <c r="T4" s="1" t="s">
        <v>161</v>
      </c>
      <c r="U4" s="1" t="s">
        <v>162</v>
      </c>
      <c r="V4" s="1" t="s">
        <v>178</v>
      </c>
    </row>
    <row r="5" s="1" customFormat="1" spans="1:22">
      <c r="A5" s="3">
        <v>21857326125</v>
      </c>
      <c r="B5" s="1" t="s">
        <v>179</v>
      </c>
      <c r="C5" s="1" t="s">
        <v>180</v>
      </c>
      <c r="D5" s="1" t="s">
        <v>181</v>
      </c>
      <c r="E5" s="1" t="s">
        <v>182</v>
      </c>
      <c r="F5" s="1" t="s">
        <v>164</v>
      </c>
      <c r="G5" s="1" t="s">
        <v>147</v>
      </c>
      <c r="H5" s="1" t="s">
        <v>152</v>
      </c>
      <c r="I5" s="1" t="s">
        <v>183</v>
      </c>
      <c r="J5" s="1" t="s">
        <v>30</v>
      </c>
      <c r="K5" s="1" t="s">
        <v>184</v>
      </c>
      <c r="L5" s="1" t="s">
        <v>184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158</v>
      </c>
      <c r="R5" s="1" t="s">
        <v>185</v>
      </c>
      <c r="S5" s="1" t="s">
        <v>160</v>
      </c>
      <c r="T5" s="1" t="s">
        <v>161</v>
      </c>
      <c r="U5" s="1" t="s">
        <v>171</v>
      </c>
      <c r="V5" s="1" t="s">
        <v>163</v>
      </c>
    </row>
    <row r="6" s="1" customFormat="1" spans="1:22">
      <c r="A6" s="3">
        <v>21856436495</v>
      </c>
      <c r="B6" s="1" t="s">
        <v>179</v>
      </c>
      <c r="C6" s="1" t="s">
        <v>186</v>
      </c>
      <c r="D6" s="1" t="s">
        <v>187</v>
      </c>
      <c r="E6" s="1" t="s">
        <v>188</v>
      </c>
      <c r="F6" s="1" t="s">
        <v>164</v>
      </c>
      <c r="G6" s="1" t="s">
        <v>147</v>
      </c>
      <c r="H6" s="1" t="s">
        <v>152</v>
      </c>
      <c r="I6" s="1" t="s">
        <v>189</v>
      </c>
      <c r="J6" s="1" t="s">
        <v>30</v>
      </c>
      <c r="K6" s="1" t="s">
        <v>190</v>
      </c>
      <c r="L6" s="1" t="s">
        <v>190</v>
      </c>
      <c r="M6" s="1" t="s">
        <v>155</v>
      </c>
      <c r="N6" s="1" t="s">
        <v>155</v>
      </c>
      <c r="O6" s="1" t="s">
        <v>156</v>
      </c>
      <c r="P6" s="1" t="s">
        <v>157</v>
      </c>
      <c r="Q6" s="1" t="s">
        <v>158</v>
      </c>
      <c r="R6" s="1" t="s">
        <v>191</v>
      </c>
      <c r="S6" s="1" t="s">
        <v>160</v>
      </c>
      <c r="T6" s="1" t="s">
        <v>161</v>
      </c>
      <c r="U6" s="1" t="s">
        <v>171</v>
      </c>
      <c r="V6" s="1" t="s">
        <v>163</v>
      </c>
    </row>
    <row r="7" s="1" customFormat="1" spans="1:22">
      <c r="A7" s="3">
        <v>21855932942</v>
      </c>
      <c r="B7" s="1" t="s">
        <v>179</v>
      </c>
      <c r="C7" s="1" t="s">
        <v>192</v>
      </c>
      <c r="D7" s="1" t="s">
        <v>193</v>
      </c>
      <c r="E7" s="1" t="s">
        <v>194</v>
      </c>
      <c r="F7" s="1" t="s">
        <v>164</v>
      </c>
      <c r="G7" s="1" t="s">
        <v>151</v>
      </c>
      <c r="H7" s="1" t="s">
        <v>152</v>
      </c>
      <c r="I7" s="1" t="s">
        <v>195</v>
      </c>
      <c r="J7" s="1" t="s">
        <v>30</v>
      </c>
      <c r="K7" s="1" t="s">
        <v>196</v>
      </c>
      <c r="L7" s="1" t="s">
        <v>196</v>
      </c>
      <c r="M7" s="1" t="s">
        <v>155</v>
      </c>
      <c r="N7" s="1" t="s">
        <v>155</v>
      </c>
      <c r="O7" s="1" t="s">
        <v>156</v>
      </c>
      <c r="P7" s="1" t="s">
        <v>157</v>
      </c>
      <c r="Q7" s="1" t="s">
        <v>158</v>
      </c>
      <c r="R7" s="1" t="s">
        <v>197</v>
      </c>
      <c r="S7" s="1" t="s">
        <v>160</v>
      </c>
      <c r="T7" s="1" t="s">
        <v>161</v>
      </c>
      <c r="U7" s="1" t="s">
        <v>171</v>
      </c>
      <c r="V7" s="1" t="s">
        <v>163</v>
      </c>
    </row>
    <row r="8" s="1" customFormat="1" spans="1:22">
      <c r="A8" s="3">
        <v>21855658955</v>
      </c>
      <c r="B8" s="1" t="s">
        <v>198</v>
      </c>
      <c r="C8" s="1" t="s">
        <v>199</v>
      </c>
      <c r="D8" s="1" t="s">
        <v>181</v>
      </c>
      <c r="E8" s="1" t="s">
        <v>200</v>
      </c>
      <c r="F8" s="1" t="s">
        <v>164</v>
      </c>
      <c r="G8" s="1" t="s">
        <v>147</v>
      </c>
      <c r="H8" s="1" t="s">
        <v>152</v>
      </c>
      <c r="I8" s="1" t="s">
        <v>201</v>
      </c>
      <c r="J8" s="1" t="s">
        <v>30</v>
      </c>
      <c r="K8" s="1" t="s">
        <v>202</v>
      </c>
      <c r="L8" s="1" t="s">
        <v>202</v>
      </c>
      <c r="M8" s="1" t="s">
        <v>155</v>
      </c>
      <c r="N8" s="1" t="s">
        <v>155</v>
      </c>
      <c r="O8" s="1" t="s">
        <v>156</v>
      </c>
      <c r="P8" s="1" t="s">
        <v>157</v>
      </c>
      <c r="Q8" s="1" t="s">
        <v>158</v>
      </c>
      <c r="R8" s="1" t="s">
        <v>203</v>
      </c>
      <c r="S8" s="1" t="s">
        <v>160</v>
      </c>
      <c r="T8" s="1" t="s">
        <v>161</v>
      </c>
      <c r="U8" s="1" t="s">
        <v>171</v>
      </c>
      <c r="V8" s="1" t="s">
        <v>163</v>
      </c>
    </row>
    <row r="9" s="1" customFormat="1" spans="1:22">
      <c r="A9" s="3">
        <v>21855658795</v>
      </c>
      <c r="B9" s="1" t="s">
        <v>198</v>
      </c>
      <c r="C9" s="1" t="s">
        <v>204</v>
      </c>
      <c r="D9" s="1" t="s">
        <v>205</v>
      </c>
      <c r="E9" s="1" t="s">
        <v>206</v>
      </c>
      <c r="F9" s="1" t="s">
        <v>179</v>
      </c>
      <c r="G9" s="1" t="s">
        <v>151</v>
      </c>
      <c r="H9" s="1" t="s">
        <v>152</v>
      </c>
      <c r="I9" s="1" t="s">
        <v>207</v>
      </c>
      <c r="J9" s="1" t="s">
        <v>30</v>
      </c>
      <c r="K9" s="1" t="s">
        <v>208</v>
      </c>
      <c r="L9" s="1" t="s">
        <v>208</v>
      </c>
      <c r="M9" s="1" t="s">
        <v>155</v>
      </c>
      <c r="N9" s="1" t="s">
        <v>155</v>
      </c>
      <c r="O9" s="1" t="s">
        <v>156</v>
      </c>
      <c r="P9" s="1" t="s">
        <v>157</v>
      </c>
      <c r="Q9" s="1" t="s">
        <v>158</v>
      </c>
      <c r="R9" s="1" t="s">
        <v>209</v>
      </c>
      <c r="S9" s="1" t="s">
        <v>160</v>
      </c>
      <c r="T9" s="1" t="s">
        <v>161</v>
      </c>
      <c r="U9" s="1" t="s">
        <v>171</v>
      </c>
      <c r="V9" s="1" t="s">
        <v>178</v>
      </c>
    </row>
    <row r="10" s="1" customFormat="1" spans="1:22">
      <c r="A10" s="3">
        <v>21854485639</v>
      </c>
      <c r="B10" s="1" t="s">
        <v>198</v>
      </c>
      <c r="C10" s="1" t="s">
        <v>210</v>
      </c>
      <c r="D10" s="1" t="s">
        <v>211</v>
      </c>
      <c r="E10" s="1" t="s">
        <v>212</v>
      </c>
      <c r="F10" s="1" t="s">
        <v>198</v>
      </c>
      <c r="G10" s="1" t="s">
        <v>147</v>
      </c>
      <c r="H10" s="1" t="s">
        <v>152</v>
      </c>
      <c r="I10" s="1" t="s">
        <v>213</v>
      </c>
      <c r="J10" s="1" t="s">
        <v>30</v>
      </c>
      <c r="K10" s="1" t="s">
        <v>214</v>
      </c>
      <c r="L10" s="1" t="s">
        <v>214</v>
      </c>
      <c r="M10" s="1" t="s">
        <v>155</v>
      </c>
      <c r="N10" s="1" t="s">
        <v>155</v>
      </c>
      <c r="O10" s="1" t="s">
        <v>156</v>
      </c>
      <c r="P10" s="1" t="s">
        <v>157</v>
      </c>
      <c r="Q10" s="1" t="s">
        <v>158</v>
      </c>
      <c r="R10" s="1" t="s">
        <v>215</v>
      </c>
      <c r="S10" s="1" t="s">
        <v>160</v>
      </c>
      <c r="T10" s="1" t="s">
        <v>161</v>
      </c>
      <c r="U10" s="1" t="s">
        <v>162</v>
      </c>
      <c r="V10" s="1" t="s">
        <v>163</v>
      </c>
    </row>
    <row r="11" s="1" customFormat="1" spans="1:22">
      <c r="A11" s="3">
        <v>21849587671</v>
      </c>
      <c r="B11" s="1" t="s">
        <v>216</v>
      </c>
      <c r="C11" s="1" t="s">
        <v>217</v>
      </c>
      <c r="D11" s="1" t="s">
        <v>218</v>
      </c>
      <c r="E11" s="1" t="s">
        <v>219</v>
      </c>
      <c r="F11" s="1" t="s">
        <v>179</v>
      </c>
      <c r="G11" s="1" t="s">
        <v>147</v>
      </c>
      <c r="H11" s="1" t="s">
        <v>152</v>
      </c>
      <c r="I11" s="1" t="s">
        <v>220</v>
      </c>
      <c r="J11" s="1" t="s">
        <v>30</v>
      </c>
      <c r="K11" s="1" t="s">
        <v>221</v>
      </c>
      <c r="L11" s="1" t="s">
        <v>221</v>
      </c>
      <c r="M11" s="1" t="s">
        <v>155</v>
      </c>
      <c r="N11" s="1" t="s">
        <v>155</v>
      </c>
      <c r="O11" s="1" t="s">
        <v>156</v>
      </c>
      <c r="P11" s="1" t="s">
        <v>157</v>
      </c>
      <c r="Q11" s="1" t="s">
        <v>158</v>
      </c>
      <c r="R11" s="1" t="s">
        <v>222</v>
      </c>
      <c r="S11" s="1" t="s">
        <v>160</v>
      </c>
      <c r="T11" s="1" t="s">
        <v>161</v>
      </c>
      <c r="U11" s="1" t="s">
        <v>171</v>
      </c>
      <c r="V11" s="1" t="s">
        <v>178</v>
      </c>
    </row>
    <row r="12" s="1" customFormat="1" spans="1:22">
      <c r="A12" s="3">
        <v>21848134521</v>
      </c>
      <c r="B12" s="1" t="s">
        <v>223</v>
      </c>
      <c r="C12" s="1" t="s">
        <v>224</v>
      </c>
      <c r="D12" s="1" t="s">
        <v>225</v>
      </c>
      <c r="E12" s="1" t="s">
        <v>226</v>
      </c>
      <c r="F12" s="1" t="s">
        <v>227</v>
      </c>
      <c r="G12" s="1" t="s">
        <v>151</v>
      </c>
      <c r="H12" s="1" t="s">
        <v>152</v>
      </c>
      <c r="I12" s="1" t="s">
        <v>228</v>
      </c>
      <c r="J12" s="1" t="s">
        <v>30</v>
      </c>
      <c r="K12" s="1" t="s">
        <v>229</v>
      </c>
      <c r="L12" s="1" t="s">
        <v>229</v>
      </c>
      <c r="M12" s="1" t="s">
        <v>155</v>
      </c>
      <c r="N12" s="1" t="s">
        <v>155</v>
      </c>
      <c r="O12" s="1" t="s">
        <v>156</v>
      </c>
      <c r="P12" s="1" t="s">
        <v>157</v>
      </c>
      <c r="Q12" s="1" t="s">
        <v>158</v>
      </c>
      <c r="R12" s="1" t="s">
        <v>230</v>
      </c>
      <c r="S12" s="1" t="s">
        <v>160</v>
      </c>
      <c r="T12" s="1" t="s">
        <v>161</v>
      </c>
      <c r="U12" s="1" t="s">
        <v>162</v>
      </c>
      <c r="V12" s="1" t="s">
        <v>163</v>
      </c>
    </row>
    <row r="13" s="1" customFormat="1" spans="1:22">
      <c r="A13" s="3">
        <v>21846683970</v>
      </c>
      <c r="B13" s="1" t="s">
        <v>231</v>
      </c>
      <c r="C13" s="1" t="s">
        <v>232</v>
      </c>
      <c r="D13" s="1" t="s">
        <v>233</v>
      </c>
      <c r="E13" s="1" t="s">
        <v>234</v>
      </c>
      <c r="F13" s="1" t="s">
        <v>164</v>
      </c>
      <c r="G13" s="1" t="s">
        <v>147</v>
      </c>
      <c r="H13" s="1" t="s">
        <v>152</v>
      </c>
      <c r="I13" s="1" t="s">
        <v>235</v>
      </c>
      <c r="J13" s="1" t="s">
        <v>30</v>
      </c>
      <c r="K13" s="1" t="s">
        <v>236</v>
      </c>
      <c r="L13" s="1" t="s">
        <v>236</v>
      </c>
      <c r="M13" s="1" t="s">
        <v>155</v>
      </c>
      <c r="N13" s="1" t="s">
        <v>155</v>
      </c>
      <c r="O13" s="1" t="s">
        <v>156</v>
      </c>
      <c r="P13" s="1" t="s">
        <v>157</v>
      </c>
      <c r="Q13" s="1" t="s">
        <v>158</v>
      </c>
      <c r="R13" s="1" t="s">
        <v>237</v>
      </c>
      <c r="S13" s="1" t="s">
        <v>160</v>
      </c>
      <c r="T13" s="1" t="s">
        <v>161</v>
      </c>
      <c r="U13" s="1" t="s">
        <v>171</v>
      </c>
      <c r="V13" s="1" t="s">
        <v>238</v>
      </c>
    </row>
    <row r="14" s="1" customFormat="1" spans="1:22">
      <c r="A14" s="3">
        <v>21843730497</v>
      </c>
      <c r="B14" s="1" t="s">
        <v>239</v>
      </c>
      <c r="C14" s="1" t="s">
        <v>240</v>
      </c>
      <c r="D14" s="1" t="s">
        <v>241</v>
      </c>
      <c r="E14" s="1" t="s">
        <v>242</v>
      </c>
      <c r="F14" s="1" t="s">
        <v>164</v>
      </c>
      <c r="G14" s="1" t="s">
        <v>147</v>
      </c>
      <c r="H14" s="1" t="s">
        <v>152</v>
      </c>
      <c r="I14" s="1" t="s">
        <v>243</v>
      </c>
      <c r="J14" s="1" t="s">
        <v>30</v>
      </c>
      <c r="K14" s="1" t="s">
        <v>244</v>
      </c>
      <c r="L14" s="1" t="s">
        <v>244</v>
      </c>
      <c r="M14" s="1" t="s">
        <v>155</v>
      </c>
      <c r="N14" s="1" t="s">
        <v>155</v>
      </c>
      <c r="O14" s="1" t="s">
        <v>156</v>
      </c>
      <c r="P14" s="1" t="s">
        <v>157</v>
      </c>
      <c r="Q14" s="1" t="s">
        <v>158</v>
      </c>
      <c r="R14" s="1" t="s">
        <v>245</v>
      </c>
      <c r="S14" s="1" t="s">
        <v>160</v>
      </c>
      <c r="T14" s="1" t="s">
        <v>161</v>
      </c>
      <c r="U14" s="1" t="s">
        <v>162</v>
      </c>
      <c r="V14" s="1" t="s">
        <v>163</v>
      </c>
    </row>
    <row r="15" s="1" customFormat="1" spans="1:22">
      <c r="A15" s="3">
        <v>21839121908</v>
      </c>
      <c r="B15" s="1" t="s">
        <v>246</v>
      </c>
      <c r="C15" s="1" t="s">
        <v>247</v>
      </c>
      <c r="D15" s="1" t="s">
        <v>248</v>
      </c>
      <c r="E15" s="1" t="s">
        <v>249</v>
      </c>
      <c r="F15" s="1" t="s">
        <v>179</v>
      </c>
      <c r="G15" s="1" t="s">
        <v>147</v>
      </c>
      <c r="H15" s="1" t="s">
        <v>152</v>
      </c>
      <c r="I15" s="1" t="s">
        <v>250</v>
      </c>
      <c r="J15" s="1" t="s">
        <v>30</v>
      </c>
      <c r="K15" s="1" t="s">
        <v>251</v>
      </c>
      <c r="L15" s="1" t="s">
        <v>251</v>
      </c>
      <c r="M15" s="1" t="s">
        <v>155</v>
      </c>
      <c r="N15" s="1" t="s">
        <v>155</v>
      </c>
      <c r="O15" s="1" t="s">
        <v>156</v>
      </c>
      <c r="P15" s="1" t="s">
        <v>157</v>
      </c>
      <c r="Q15" s="1" t="s">
        <v>158</v>
      </c>
      <c r="R15" s="1" t="s">
        <v>252</v>
      </c>
      <c r="S15" s="1" t="s">
        <v>160</v>
      </c>
      <c r="T15" s="1" t="s">
        <v>161</v>
      </c>
      <c r="U15" s="1" t="s">
        <v>171</v>
      </c>
      <c r="V15" s="1" t="s">
        <v>253</v>
      </c>
    </row>
    <row r="16" s="1" customFormat="1" spans="1:22">
      <c r="A16" s="3">
        <v>21791751452</v>
      </c>
      <c r="B16" s="1" t="s">
        <v>254</v>
      </c>
      <c r="C16" s="1" t="s">
        <v>255</v>
      </c>
      <c r="D16" s="1" t="s">
        <v>225</v>
      </c>
      <c r="E16" s="1" t="s">
        <v>256</v>
      </c>
      <c r="F16" s="1" t="s">
        <v>179</v>
      </c>
      <c r="G16" s="1" t="s">
        <v>147</v>
      </c>
      <c r="H16" s="1" t="s">
        <v>152</v>
      </c>
      <c r="I16" s="1" t="s">
        <v>257</v>
      </c>
      <c r="J16" s="1" t="s">
        <v>30</v>
      </c>
      <c r="K16" s="1" t="s">
        <v>258</v>
      </c>
      <c r="L16" s="1" t="s">
        <v>258</v>
      </c>
      <c r="M16" s="1" t="s">
        <v>155</v>
      </c>
      <c r="N16" s="1" t="s">
        <v>155</v>
      </c>
      <c r="O16" s="1" t="s">
        <v>156</v>
      </c>
      <c r="P16" s="1" t="s">
        <v>157</v>
      </c>
      <c r="Q16" s="1" t="s">
        <v>158</v>
      </c>
      <c r="R16" s="1" t="s">
        <v>259</v>
      </c>
      <c r="S16" s="1" t="s">
        <v>160</v>
      </c>
      <c r="T16" s="1" t="s">
        <v>161</v>
      </c>
      <c r="U16" s="1" t="s">
        <v>162</v>
      </c>
      <c r="V16" s="1" t="s">
        <v>163</v>
      </c>
    </row>
    <row r="17" s="1" customFormat="1" spans="1:22">
      <c r="A17" s="3">
        <v>21765158378</v>
      </c>
      <c r="B17" s="1" t="s">
        <v>260</v>
      </c>
      <c r="C17" s="1" t="s">
        <v>261</v>
      </c>
      <c r="D17" s="1" t="s">
        <v>262</v>
      </c>
      <c r="E17" s="1" t="s">
        <v>263</v>
      </c>
      <c r="F17" s="1" t="s">
        <v>179</v>
      </c>
      <c r="G17" s="1" t="s">
        <v>151</v>
      </c>
      <c r="H17" s="1" t="s">
        <v>152</v>
      </c>
      <c r="I17" s="1" t="s">
        <v>264</v>
      </c>
      <c r="J17" s="1" t="s">
        <v>30</v>
      </c>
      <c r="K17" s="1" t="s">
        <v>265</v>
      </c>
      <c r="L17" s="1" t="s">
        <v>265</v>
      </c>
      <c r="M17" s="1" t="s">
        <v>155</v>
      </c>
      <c r="N17" s="1" t="s">
        <v>155</v>
      </c>
      <c r="O17" s="1" t="s">
        <v>156</v>
      </c>
      <c r="P17" s="1" t="s">
        <v>157</v>
      </c>
      <c r="Q17" s="1" t="s">
        <v>158</v>
      </c>
      <c r="R17" s="1" t="s">
        <v>266</v>
      </c>
      <c r="S17" s="1" t="s">
        <v>160</v>
      </c>
      <c r="T17" s="1" t="s">
        <v>161</v>
      </c>
      <c r="U17" s="1" t="s">
        <v>171</v>
      </c>
      <c r="V17" s="1" t="s">
        <v>267</v>
      </c>
    </row>
    <row r="18" s="1" customFormat="1" spans="1:22">
      <c r="A18" s="3">
        <v>18183121860</v>
      </c>
      <c r="B18" s="1" t="s">
        <v>268</v>
      </c>
      <c r="C18" s="1" t="s">
        <v>269</v>
      </c>
      <c r="D18" s="1" t="s">
        <v>270</v>
      </c>
      <c r="E18" s="1" t="s">
        <v>271</v>
      </c>
      <c r="F18" s="1" t="s">
        <v>164</v>
      </c>
      <c r="G18" s="1" t="s">
        <v>151</v>
      </c>
      <c r="H18" s="1" t="s">
        <v>152</v>
      </c>
      <c r="I18" s="1" t="s">
        <v>272</v>
      </c>
      <c r="J18" s="1" t="s">
        <v>30</v>
      </c>
      <c r="K18" s="1" t="s">
        <v>273</v>
      </c>
      <c r="L18" s="1" t="s">
        <v>273</v>
      </c>
      <c r="M18" s="1" t="s">
        <v>155</v>
      </c>
      <c r="N18" s="1" t="s">
        <v>155</v>
      </c>
      <c r="O18" s="1" t="s">
        <v>156</v>
      </c>
      <c r="P18" s="1" t="s">
        <v>157</v>
      </c>
      <c r="Q18" s="1" t="s">
        <v>158</v>
      </c>
      <c r="R18" s="1" t="s">
        <v>274</v>
      </c>
      <c r="S18" s="1" t="s">
        <v>160</v>
      </c>
      <c r="T18" s="1" t="s">
        <v>161</v>
      </c>
      <c r="U18" s="1" t="s">
        <v>162</v>
      </c>
      <c r="V18" s="1" t="s">
        <v>275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2022-12-12T02:19:12Z</dcterms:created>
  <dcterms:modified xsi:type="dcterms:W3CDTF">2022-12-12T02:35:11Z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FC8AFB09D97C4EC3AD7A0DBCE0D234C4</vt:lpwstr>
  </property>
  <property fmtid="{D5CDD505-2E9C-101B-9397-08002B2CF9AE}" pid="3" name="KSOProductBuildVer">
    <vt:lpwstr>2052-11.1.0.12763</vt:lpwstr>
  </property>
</Properties>
</file>