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<sst xmlns="http://schemas.openxmlformats.org/spreadsheetml/2006/main" count="292" uniqueCount="137">
  <si>
    <t>去哪儿网酒店预付对账单</t>
  </si>
  <si>
    <t>供应商名称：</t>
  </si>
  <si>
    <t>汇趣住</t>
  </si>
  <si>
    <t>结算周期：</t>
  </si>
  <si>
    <t>2022-12-10至2022-12-11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</si>
  <si>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</si>
  <si>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</si>
  <si>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</si>
  <si>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</si>
  <si>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</si>
  <si>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</si>
  <si>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</si>
  <si>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</si>
  <si>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</si>
  <si>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</si>
  <si>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</si>
  <si>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</si>
  <si>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</si>
  <si>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</si>
  <si>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</si>
  <si>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¥403.00</t>
  </si>
  <si>
    <t>¥50.00</t>
  </si>
  <si>
    <t>¥353.00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</si>
  <si>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</si>
  <si>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</si>
  <si>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</si>
  <si>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</si>
  <si>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</si>
  <si>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</si>
  <si>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</si>
  <si>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</si>
  <si>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</si>
  <si>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</si>
  <si>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</si>
  <si>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</si>
  <si>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</si>
  <si>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</si>
  <si>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</si>
  <si>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</si>
  <si>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</si>
  <si>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</si>
  <si>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</si>
  <si>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</si>
  <si>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</si>
  <si>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</si>
  <si>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</si>
  <si>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</si>
  <si>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</si>
  <si>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</si>
  <si>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</si>
  <si>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</si>
  <si>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</si>
  <si>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</si>
  <si>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</si>
  <si>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</si>
  <si>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</si>
  <si>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</si>
  <si>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</si>
  <si>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</si>
  <si>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</si>
  <si>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</si>
  <si>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</si>
  <si>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</si>
  <si>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</si>
  <si>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</si>
  <si>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</si>
  <si>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</si>
  <si>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</si>
  <si>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</si>
  <si>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</si>
  <si>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103193648959</t>
  </si>
  <si>
    <t>酒店预付</t>
  </si>
  <si>
    <t>否</t>
  </si>
  <si>
    <t>普通</t>
  </si>
  <si>
    <t>384570831</t>
  </si>
  <si>
    <t>海友酒店(上海徐家汇永嘉路店)</t>
  </si>
  <si>
    <t>1639468</t>
  </si>
  <si>
    <t>郑沥滋</t>
  </si>
  <si>
    <t>2022-11-26</t>
  </si>
  <si>
    <t>2022-12-10</t>
  </si>
  <si>
    <t>2022-12-11</t>
  </si>
  <si>
    <t>¥195.00</t>
  </si>
  <si>
    <t>¥24.00</t>
  </si>
  <si>
    <t>¥171.00</t>
  </si>
  <si>
    <t>大床房A</t>
  </si>
  <si>
    <t>WEBSITE</t>
  </si>
  <si>
    <t>103204446209</t>
  </si>
  <si>
    <t>魏依梵</t>
  </si>
  <si>
    <t>2022-12-07</t>
  </si>
  <si>
    <t>¥208.00</t>
  </si>
  <si>
    <t>¥26.00</t>
  </si>
  <si>
    <t>¥182.00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</si>
  <si>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</si>
  <si>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</si>
  <si>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</si>
  <si>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</si>
  <si>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</si>
  <si>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</si>
  <si>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</si>
  <si>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</si>
  <si>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</si>
  <si>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</si>
  <si>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</si>
  <si>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A221212154402481</t>
  </si>
  <si>
    <r>
      <t>总计：</t>
    </r>
    <r>
      <rPr>
        <sz val="10"/>
        <rFont val="Arial"/>
        <charset val="134"/>
      </rPr>
      <t>353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</si>
  <si>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</si>
  <si>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</si>
  <si>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</si>
  <si>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</si>
  <si>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</si>
  <si>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</si>
  <si>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</si>
  <si>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</si>
  <si>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</si>
  <si>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</si>
  <si>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</si>
  <si>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</si>
  <si>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</si>
  <si>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</si>
  <si>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</si>
  <si>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</si>
  <si>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</si>
  <si>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</si>
  <si>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2826503</t>
  </si>
  <si>
    <t>--</t>
  </si>
  <si>
    <t>171.00</t>
  </si>
  <si>
    <t>RMB</t>
  </si>
  <si>
    <t>0</t>
  </si>
  <si>
    <t>0.00</t>
  </si>
  <si>
    <t>汇趣住国内直连</t>
  </si>
  <si>
    <t>01.011247</t>
  </si>
  <si>
    <t>2022-11-26 22:20:39</t>
  </si>
  <si>
    <t>直连</t>
  </si>
  <si>
    <t>中国</t>
  </si>
  <si>
    <t>2853527</t>
  </si>
  <si>
    <t>182.00</t>
  </si>
  <si>
    <t>2022-12-07 11:23:25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</si>
</sst>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79</v>
      </c>
      <c r="P3" s="7" t="s">
        <v>80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171</v>
      </c>
      <c r="E2" t="str">
        <f>VLOOKUP(A2,HOP!A:L,12,0)</f>
        <v>171.00</v>
      </c>
      <c r="F2" t="str">
        <f>VLOOKUP(A2,HOP!A:C,3,0)</f>
        <v>2826503</v>
      </c>
      <c r="G2">
        <f>D2-E2</f>
        <v>0</v>
      </c>
      <c r="H2" t="str">
        <f>$H$1&amp;F2</f>
        <v>，2826503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182</v>
      </c>
      <c r="E3" t="str">
        <f>VLOOKUP(A3,HOP!A:L,12,0)</f>
        <v>182.00</v>
      </c>
      <c r="F3" t="str">
        <f>VLOOKUP(A3,HOP!A:C,3,0)</f>
        <v>2853527</v>
      </c>
      <c r="G3">
        <f>D3-E3</f>
        <v>0</v>
      </c>
      <c r="H3" t="str">
        <f>$H$1&amp;F3</f>
        <v>，2853527</v>
      </c>
      <c r="I3" t="str">
        <f>VLOOKUP(A3,HOP!A:U,21,0)</f>
        <v>直连</v>
      </c>
    </row>
    <row r="5" spans="4:4">
      <c r="D5" s="3">
        <f>SUM(D2:D4)</f>
        <v>353</v>
      </c>
    </row>
    <row r="6" ht="14.25" spans="4:4">
      <c r="D6" s="8" t="s">
        <v>22</v>
      </c>
    </row>
    <row r="8" spans="1:1">
      <c r="A8" t="s">
        <v>103</v>
      </c>
    </row>
    <row r="9" spans="1:1">
      <c r="A9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E14" sqref="E14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  <c r="V1" s="2" t="s">
        <v>122</v>
      </c>
    </row>
    <row r="2" s="1" customFormat="1" spans="1:22">
      <c r="A2" s="1" t="s">
        <v>70</v>
      </c>
      <c r="B2" s="1" t="s">
        <v>78</v>
      </c>
      <c r="C2" s="1" t="s">
        <v>123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72</v>
      </c>
      <c r="T2" s="1" t="s">
        <v>34</v>
      </c>
      <c r="U2" s="1" t="s">
        <v>132</v>
      </c>
      <c r="V2" s="1" t="s">
        <v>133</v>
      </c>
    </row>
    <row r="3" s="1" customFormat="1" spans="1:22">
      <c r="A3" s="1" t="s">
        <v>86</v>
      </c>
      <c r="B3" s="1" t="s">
        <v>88</v>
      </c>
      <c r="C3" s="1" t="s">
        <v>134</v>
      </c>
      <c r="D3" s="1" t="s">
        <v>75</v>
      </c>
      <c r="E3" s="1" t="s">
        <v>87</v>
      </c>
      <c r="F3" s="1" t="s">
        <v>79</v>
      </c>
      <c r="G3" s="1" t="s">
        <v>80</v>
      </c>
      <c r="H3" s="1" t="s">
        <v>124</v>
      </c>
      <c r="I3" s="1" t="s">
        <v>135</v>
      </c>
      <c r="J3" s="1" t="s">
        <v>126</v>
      </c>
      <c r="K3" s="1" t="s">
        <v>135</v>
      </c>
      <c r="L3" s="1" t="s">
        <v>135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136</v>
      </c>
      <c r="S3" s="1" t="s">
        <v>72</v>
      </c>
      <c r="T3" s="1" t="s">
        <v>34</v>
      </c>
      <c r="U3" s="1" t="s">
        <v>132</v>
      </c>
      <c r="V3" s="1" t="s">
        <v>133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2022-12-12T07:45:00Z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54738D1BE65346C39EA35B6B8A981624</vt:lpwstr>
  </property>
</Properties>
</file>