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对账!$A$1:$H$16</definedName>
  </definedNames>
  <calcPr calcId="144525"/>
</workbook>
</file>

<file path=xl/sharedStrings.xml><?xml version="1.0" encoding="utf-8"?>
<sst xmlns="http://schemas.openxmlformats.org/spreadsheetml/2006/main" count="849" uniqueCount="244">
  <si>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</si>
  <si>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</si>
  <si>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</si>
  <si>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</si>
  <si>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</si>
  <si>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</si>
  <si>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</si>
  <si>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</si>
  <si>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</si>
  <si>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20221205-20221211</t>
  </si>
  <si>
    <t>广州汇登信息科技有限公司（直连）</t>
  </si>
  <si>
    <t>4319408</t>
  </si>
  <si>
    <t>7423.00</t>
  </si>
  <si>
    <t>-296.00</t>
  </si>
  <si>
    <t>0.00</t>
  </si>
  <si>
    <t>7127.00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</si>
  <si>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</si>
  <si>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</si>
  <si>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</si>
  <si>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</si>
  <si>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</si>
  <si>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</si>
  <si>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</si>
  <si>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</si>
  <si>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</si>
  <si>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</si>
  <si>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</si>
  <si>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</si>
  <si>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</si>
  <si>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</si>
  <si>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</si>
  <si>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</si>
  <si>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4899928790966153742</t>
  </si>
  <si>
    <t>上海虹桥雅辰缇酒店</t>
  </si>
  <si>
    <t>上海市</t>
  </si>
  <si>
    <t>本期应结</t>
  </si>
  <si>
    <t>2022-12-04~2022-12-05</t>
  </si>
  <si>
    <t>标准房</t>
  </si>
  <si>
    <t>郭辉</t>
  </si>
  <si>
    <t>1</t>
  </si>
  <si>
    <t>底价结算</t>
  </si>
  <si>
    <t>296.00</t>
  </si>
  <si>
    <t>32.89</t>
  </si>
  <si>
    <t>2844847</t>
  </si>
  <si>
    <t>443501</t>
  </si>
  <si>
    <t>4899928803251104030</t>
  </si>
  <si>
    <t>2022-12-06~2022-12-07</t>
  </si>
  <si>
    <t>陶花</t>
  </si>
  <si>
    <t>-32.89</t>
  </si>
  <si>
    <t>2848534</t>
  </si>
  <si>
    <t>4899928804857319668</t>
  </si>
  <si>
    <t>青岛五四广场海景美仑国际酒店</t>
  </si>
  <si>
    <t>青岛市</t>
  </si>
  <si>
    <t>豪华房(双床)</t>
  </si>
  <si>
    <t>刘欣悦</t>
  </si>
  <si>
    <t>324.00</t>
  </si>
  <si>
    <t>36.00</t>
  </si>
  <si>
    <t>2850776</t>
  </si>
  <si>
    <t>652243</t>
  </si>
  <si>
    <t>4899928802539804035</t>
  </si>
  <si>
    <t>郑亚莉</t>
  </si>
  <si>
    <t>2850862</t>
  </si>
  <si>
    <t>4899928808611434883</t>
  </si>
  <si>
    <t>2022-12-07~2022-12-08</t>
  </si>
  <si>
    <t>302.00</t>
  </si>
  <si>
    <t>33.56</t>
  </si>
  <si>
    <t>2853377</t>
  </si>
  <si>
    <t>4899928816755402062</t>
  </si>
  <si>
    <t>栢悦国际酒店</t>
  </si>
  <si>
    <t>东莞市</t>
  </si>
  <si>
    <t>2022-12-08~2022-12-09</t>
  </si>
  <si>
    <t>豪华房(大床)</t>
  </si>
  <si>
    <t>唐国昆</t>
  </si>
  <si>
    <t>551.00</t>
  </si>
  <si>
    <t>61.22</t>
  </si>
  <si>
    <t>2857790</t>
  </si>
  <si>
    <t>1119164</t>
  </si>
  <si>
    <t>4899928827817933729</t>
  </si>
  <si>
    <t>星程酒店（宁波北仑保税南区富春店）</t>
  </si>
  <si>
    <t>宁波市</t>
  </si>
  <si>
    <t>2022-12-09~2022-12-10</t>
  </si>
  <si>
    <t>商务大床房</t>
  </si>
  <si>
    <t>吴维</t>
  </si>
  <si>
    <t>231.00</t>
  </si>
  <si>
    <t>25.67</t>
  </si>
  <si>
    <t>2860869</t>
  </si>
  <si>
    <t>951042</t>
  </si>
  <si>
    <t>4899928822087211625</t>
  </si>
  <si>
    <t>锦江都城经典酒店（上海青年会人民广场店）</t>
  </si>
  <si>
    <t>2022-12-10~2022-12-11</t>
  </si>
  <si>
    <t>雅致大床房</t>
  </si>
  <si>
    <t>姜纪嵩</t>
  </si>
  <si>
    <t>431.00</t>
  </si>
  <si>
    <t>47.89</t>
  </si>
  <si>
    <t>2858612</t>
  </si>
  <si>
    <t>316503</t>
  </si>
  <si>
    <t>4899928831610407232</t>
  </si>
  <si>
    <t>海口宝华海景大酒店</t>
  </si>
  <si>
    <t>海口市</t>
  </si>
  <si>
    <t>标准大床房</t>
  </si>
  <si>
    <t>花环环</t>
  </si>
  <si>
    <t>384.00</t>
  </si>
  <si>
    <t>42.67</t>
  </si>
  <si>
    <t>2862795</t>
  </si>
  <si>
    <t>402034</t>
  </si>
  <si>
    <t>4899928821082893393</t>
  </si>
  <si>
    <t>上海国金汇服务式公寓</t>
  </si>
  <si>
    <t>一室户</t>
  </si>
  <si>
    <t>高申</t>
  </si>
  <si>
    <t>929.00</t>
  </si>
  <si>
    <t>91.88</t>
  </si>
  <si>
    <t>2858760</t>
  </si>
  <si>
    <t>315924</t>
  </si>
  <si>
    <t>4899928823831490865</t>
  </si>
  <si>
    <t>全季酒店（昆山花桥光明路店）</t>
  </si>
  <si>
    <t>苏州市</t>
  </si>
  <si>
    <t>2022-12-09~2022-12-11</t>
  </si>
  <si>
    <t>高级大床房</t>
  </si>
  <si>
    <t>单剑平</t>
  </si>
  <si>
    <t>2</t>
  </si>
  <si>
    <t>712.00</t>
  </si>
  <si>
    <t>79.11</t>
  </si>
  <si>
    <t>2859595</t>
  </si>
  <si>
    <t>2427398</t>
  </si>
  <si>
    <t>4899928832072910611</t>
  </si>
  <si>
    <t>张元晖</t>
  </si>
  <si>
    <t>352.00</t>
  </si>
  <si>
    <t>39.11</t>
  </si>
  <si>
    <t>2863017</t>
  </si>
  <si>
    <t>4899928833561103867</t>
  </si>
  <si>
    <t>海景大床房</t>
  </si>
  <si>
    <t>傅麟</t>
  </si>
  <si>
    <t>427.00</t>
  </si>
  <si>
    <t>47.44</t>
  </si>
  <si>
    <t>2863268</t>
  </si>
  <si>
    <t>4899928802052558071</t>
  </si>
  <si>
    <t>2022-12-05~2022-12-11</t>
  </si>
  <si>
    <t>商务双床房【标准价】</t>
  </si>
  <si>
    <t>姚小通</t>
  </si>
  <si>
    <t>6</t>
  </si>
  <si>
    <t>1303.00</t>
  </si>
  <si>
    <t>144.78</t>
  </si>
  <si>
    <t>2848789</t>
  </si>
  <si>
    <t>4899928821994967679</t>
  </si>
  <si>
    <t>豪华大床房</t>
  </si>
  <si>
    <t>陈桂秋</t>
  </si>
  <si>
    <t>589.00</t>
  </si>
  <si>
    <t>65.44</t>
  </si>
  <si>
    <t>2858914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</si>
  <si>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</si>
  <si>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</si>
  <si>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</si>
  <si>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</si>
  <si>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</si>
  <si>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</si>
  <si>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</si>
  <si>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/>
  </si>
  <si>
    <t>非打包</t>
  </si>
  <si>
    <t>佣金模式</t>
  </si>
  <si>
    <t>否</t>
  </si>
  <si>
    <t>-328.89</t>
  </si>
  <si>
    <t>已确认</t>
  </si>
  <si>
    <t>商家承担优惠</t>
  </si>
  <si>
    <t>活动名称</t>
  </si>
  <si>
    <t>活动ID</t>
  </si>
  <si>
    <t>【冬日特惠】酒店专享红包</t>
  </si>
  <si>
    <t>332716100429527657</t>
  </si>
  <si>
    <t>【省钱月卡】酒店特惠红包</t>
  </si>
  <si>
    <t>363245100435000502</t>
  </si>
  <si>
    <t>【冬日特惠】周末专享酒店红包</t>
  </si>
  <si>
    <t>335093100435565830</t>
  </si>
  <si>
    <t>331087100429873166</t>
  </si>
  <si>
    <t>368843100439487006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</si>
  <si>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</si>
  <si>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</si>
  <si>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</si>
  <si>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</si>
  <si>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</si>
  <si>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</si>
  <si>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</si>
  <si>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</si>
  <si>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</si>
  <si>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</si>
  <si>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</si>
  <si>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</si>
  <si>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</si>
  <si>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</si>
  <si>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A221213143204481</t>
  </si>
  <si>
    <t>总计：7127元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</si>
  <si>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</si>
  <si>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</si>
  <si>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</si>
  <si>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</si>
  <si>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</si>
  <si>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</si>
  <si>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</si>
  <si>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</si>
  <si>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</si>
  <si>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</si>
  <si>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</si>
  <si>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</si>
  <si>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</si>
  <si>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</si>
  <si>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</si>
  <si>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</si>
  <si>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</si>
  <si>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</si>
  <si>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</si>
  <si>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</si>
  <si>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</si>
  <si>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2022-12-10</t>
  </si>
  <si>
    <t>2022-12-11</t>
  </si>
  <si>
    <t>退房日周结</t>
  </si>
  <si>
    <t>RMB</t>
  </si>
  <si>
    <t>0</t>
  </si>
  <si>
    <t>美团汇登国内直连</t>
  </si>
  <si>
    <t>01.011020</t>
  </si>
  <si>
    <t>2022-12-10 17:15:30</t>
  </si>
  <si>
    <t>广州汇登信息科技有限公司</t>
  </si>
  <si>
    <t>直连</t>
  </si>
  <si>
    <t>中国</t>
  </si>
  <si>
    <t>2022-12-10 15:44:57</t>
  </si>
  <si>
    <t>2022-12-10 14:16:03</t>
  </si>
  <si>
    <t>2022-12-09</t>
  </si>
  <si>
    <t>星程酒店(宁波北仑保税南区富春店)</t>
  </si>
  <si>
    <t>2022-12-09 19:49:31</t>
  </si>
  <si>
    <t>2022-12-09 12:29:30</t>
  </si>
  <si>
    <t>2022-12-09 08:08:40</t>
  </si>
  <si>
    <t>上海国金汇酒店公寓</t>
  </si>
  <si>
    <t>2022-12-09 04:23:14</t>
  </si>
  <si>
    <t>锦江都城经典上海青年会人民广场酒店</t>
  </si>
  <si>
    <t>2022-12-09 01:20:17</t>
  </si>
  <si>
    <t>2022-12-08</t>
  </si>
  <si>
    <t>东莞栢悦国际酒店</t>
  </si>
  <si>
    <t>2022-12-08 19:38:13</t>
  </si>
  <si>
    <t>2022-12-07</t>
  </si>
  <si>
    <t>2022-12-07 10:12:47</t>
  </si>
  <si>
    <t>2022-12-06</t>
  </si>
  <si>
    <t>2022-12-06 12:32:26</t>
  </si>
  <si>
    <t>2022-12-06 12:07:46</t>
  </si>
  <si>
    <t>2022-12-05</t>
  </si>
  <si>
    <t>2022-12-05 18:06:03</t>
  </si>
  <si>
    <t>2022-12-04</t>
  </si>
  <si>
    <t>2022-12-04 10:23:41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</si>
</sst>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3.5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14</v>
      </c>
      <c r="H2" t="s">
        <v>14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selection activeCell="A1" sqref="$A1:$XFD1048576"/>
    </sheetView>
  </sheetViews>
  <sheetFormatPr defaultColWidth="8.83333333333333" defaultRowHeight="13.5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41</v>
      </c>
      <c r="K2" t="s">
        <v>41</v>
      </c>
      <c r="L2" t="s">
        <v>42</v>
      </c>
      <c r="M2" t="s">
        <v>14</v>
      </c>
      <c r="N2" t="s">
        <v>14</v>
      </c>
      <c r="O2" t="s">
        <v>14</v>
      </c>
      <c r="P2" t="s">
        <v>14</v>
      </c>
      <c r="Q2" t="s">
        <v>43</v>
      </c>
      <c r="R2" t="s">
        <v>43</v>
      </c>
      <c r="S2" t="s">
        <v>44</v>
      </c>
    </row>
    <row r="3" spans="1:19">
      <c r="A3" t="s">
        <v>45</v>
      </c>
      <c r="B3" t="s">
        <v>33</v>
      </c>
      <c r="C3" t="s">
        <v>34</v>
      </c>
      <c r="D3" t="s">
        <v>35</v>
      </c>
      <c r="E3" t="s">
        <v>46</v>
      </c>
      <c r="F3" t="s">
        <v>37</v>
      </c>
      <c r="G3" t="s">
        <v>47</v>
      </c>
      <c r="H3" t="s">
        <v>39</v>
      </c>
      <c r="I3" t="s">
        <v>40</v>
      </c>
      <c r="J3" t="s">
        <v>14</v>
      </c>
      <c r="K3" t="s">
        <v>41</v>
      </c>
      <c r="L3" t="s">
        <v>42</v>
      </c>
      <c r="M3" t="s">
        <v>48</v>
      </c>
      <c r="N3" t="s">
        <v>14</v>
      </c>
      <c r="O3" t="s">
        <v>13</v>
      </c>
      <c r="P3" t="s">
        <v>14</v>
      </c>
      <c r="Q3" t="s">
        <v>49</v>
      </c>
      <c r="R3" t="s">
        <v>49</v>
      </c>
      <c r="S3" t="s">
        <v>44</v>
      </c>
    </row>
    <row r="4" spans="1:19">
      <c r="A4" t="s">
        <v>50</v>
      </c>
      <c r="B4" t="s">
        <v>51</v>
      </c>
      <c r="C4" t="s">
        <v>52</v>
      </c>
      <c r="D4" t="s">
        <v>35</v>
      </c>
      <c r="E4" t="s">
        <v>46</v>
      </c>
      <c r="F4" t="s">
        <v>53</v>
      </c>
      <c r="G4" t="s">
        <v>54</v>
      </c>
      <c r="H4" t="s">
        <v>39</v>
      </c>
      <c r="I4" t="s">
        <v>40</v>
      </c>
      <c r="J4" t="s">
        <v>55</v>
      </c>
      <c r="K4" t="s">
        <v>55</v>
      </c>
      <c r="L4" t="s">
        <v>56</v>
      </c>
      <c r="M4" t="s">
        <v>14</v>
      </c>
      <c r="N4" t="s">
        <v>14</v>
      </c>
      <c r="O4" t="s">
        <v>14</v>
      </c>
      <c r="P4" t="s">
        <v>14</v>
      </c>
      <c r="Q4" t="s">
        <v>57</v>
      </c>
      <c r="R4" t="s">
        <v>57</v>
      </c>
      <c r="S4" t="s">
        <v>58</v>
      </c>
    </row>
    <row r="5" spans="1:19">
      <c r="A5" t="s">
        <v>59</v>
      </c>
      <c r="B5" t="s">
        <v>33</v>
      </c>
      <c r="C5" t="s">
        <v>34</v>
      </c>
      <c r="D5" t="s">
        <v>35</v>
      </c>
      <c r="E5" t="s">
        <v>46</v>
      </c>
      <c r="F5" t="s">
        <v>37</v>
      </c>
      <c r="G5" t="s">
        <v>60</v>
      </c>
      <c r="H5" t="s">
        <v>39</v>
      </c>
      <c r="I5" t="s">
        <v>40</v>
      </c>
      <c r="J5" t="s">
        <v>41</v>
      </c>
      <c r="K5" t="s">
        <v>41</v>
      </c>
      <c r="L5" t="s">
        <v>42</v>
      </c>
      <c r="M5" t="s">
        <v>14</v>
      </c>
      <c r="N5" t="s">
        <v>14</v>
      </c>
      <c r="O5" t="s">
        <v>14</v>
      </c>
      <c r="P5" t="s">
        <v>14</v>
      </c>
      <c r="Q5" t="s">
        <v>61</v>
      </c>
      <c r="R5" t="s">
        <v>61</v>
      </c>
      <c r="S5" t="s">
        <v>44</v>
      </c>
    </row>
    <row r="6" spans="1:19">
      <c r="A6" t="s">
        <v>62</v>
      </c>
      <c r="B6" t="s">
        <v>33</v>
      </c>
      <c r="C6" t="s">
        <v>34</v>
      </c>
      <c r="D6" t="s">
        <v>35</v>
      </c>
      <c r="E6" t="s">
        <v>63</v>
      </c>
      <c r="F6" t="s">
        <v>37</v>
      </c>
      <c r="G6" t="s">
        <v>60</v>
      </c>
      <c r="H6" t="s">
        <v>39</v>
      </c>
      <c r="I6" t="s">
        <v>40</v>
      </c>
      <c r="J6" t="s">
        <v>64</v>
      </c>
      <c r="K6" t="s">
        <v>64</v>
      </c>
      <c r="L6" t="s">
        <v>65</v>
      </c>
      <c r="M6" t="s">
        <v>14</v>
      </c>
      <c r="N6" t="s">
        <v>14</v>
      </c>
      <c r="O6" t="s">
        <v>14</v>
      </c>
      <c r="P6" t="s">
        <v>14</v>
      </c>
      <c r="Q6" t="s">
        <v>66</v>
      </c>
      <c r="R6" t="s">
        <v>66</v>
      </c>
      <c r="S6" t="s">
        <v>44</v>
      </c>
    </row>
    <row r="7" spans="1:19">
      <c r="A7" t="s">
        <v>67</v>
      </c>
      <c r="B7" t="s">
        <v>68</v>
      </c>
      <c r="C7" t="s">
        <v>69</v>
      </c>
      <c r="D7" t="s">
        <v>35</v>
      </c>
      <c r="E7" t="s">
        <v>70</v>
      </c>
      <c r="F7" t="s">
        <v>71</v>
      </c>
      <c r="G7" t="s">
        <v>72</v>
      </c>
      <c r="H7" t="s">
        <v>39</v>
      </c>
      <c r="I7" t="s">
        <v>40</v>
      </c>
      <c r="J7" t="s">
        <v>73</v>
      </c>
      <c r="K7" t="s">
        <v>73</v>
      </c>
      <c r="L7" t="s">
        <v>74</v>
      </c>
      <c r="M7" t="s">
        <v>14</v>
      </c>
      <c r="N7" t="s">
        <v>14</v>
      </c>
      <c r="O7" t="s">
        <v>14</v>
      </c>
      <c r="P7" t="s">
        <v>14</v>
      </c>
      <c r="Q7" t="s">
        <v>75</v>
      </c>
      <c r="R7" t="s">
        <v>75</v>
      </c>
      <c r="S7" t="s">
        <v>76</v>
      </c>
    </row>
    <row r="8" spans="1:19">
      <c r="A8" t="s">
        <v>77</v>
      </c>
      <c r="B8" t="s">
        <v>78</v>
      </c>
      <c r="C8" t="s">
        <v>79</v>
      </c>
      <c r="D8" t="s">
        <v>35</v>
      </c>
      <c r="E8" t="s">
        <v>80</v>
      </c>
      <c r="F8" t="s">
        <v>81</v>
      </c>
      <c r="G8" t="s">
        <v>82</v>
      </c>
      <c r="H8" t="s">
        <v>39</v>
      </c>
      <c r="I8" t="s">
        <v>40</v>
      </c>
      <c r="J8" t="s">
        <v>83</v>
      </c>
      <c r="K8" t="s">
        <v>83</v>
      </c>
      <c r="L8" t="s">
        <v>84</v>
      </c>
      <c r="M8" t="s">
        <v>14</v>
      </c>
      <c r="N8" t="s">
        <v>14</v>
      </c>
      <c r="O8" t="s">
        <v>14</v>
      </c>
      <c r="P8" t="s">
        <v>14</v>
      </c>
      <c r="Q8" t="s">
        <v>85</v>
      </c>
      <c r="R8" t="s">
        <v>85</v>
      </c>
      <c r="S8" t="s">
        <v>86</v>
      </c>
    </row>
    <row r="9" spans="1:19">
      <c r="A9" t="s">
        <v>87</v>
      </c>
      <c r="B9" t="s">
        <v>88</v>
      </c>
      <c r="C9" t="s">
        <v>34</v>
      </c>
      <c r="D9" t="s">
        <v>35</v>
      </c>
      <c r="E9" t="s">
        <v>89</v>
      </c>
      <c r="F9" t="s">
        <v>90</v>
      </c>
      <c r="G9" t="s">
        <v>91</v>
      </c>
      <c r="H9" t="s">
        <v>39</v>
      </c>
      <c r="I9" t="s">
        <v>40</v>
      </c>
      <c r="J9" t="s">
        <v>92</v>
      </c>
      <c r="K9" t="s">
        <v>92</v>
      </c>
      <c r="L9" t="s">
        <v>93</v>
      </c>
      <c r="M9" t="s">
        <v>14</v>
      </c>
      <c r="N9" t="s">
        <v>14</v>
      </c>
      <c r="O9" t="s">
        <v>14</v>
      </c>
      <c r="P9" t="s">
        <v>14</v>
      </c>
      <c r="Q9" t="s">
        <v>94</v>
      </c>
      <c r="R9" t="s">
        <v>94</v>
      </c>
      <c r="S9" t="s">
        <v>95</v>
      </c>
    </row>
    <row r="10" spans="1:19">
      <c r="A10" t="s">
        <v>96</v>
      </c>
      <c r="B10" t="s">
        <v>97</v>
      </c>
      <c r="C10" t="s">
        <v>98</v>
      </c>
      <c r="D10" t="s">
        <v>35</v>
      </c>
      <c r="E10" t="s">
        <v>89</v>
      </c>
      <c r="F10" t="s">
        <v>99</v>
      </c>
      <c r="G10" t="s">
        <v>100</v>
      </c>
      <c r="H10" t="s">
        <v>39</v>
      </c>
      <c r="I10" t="s">
        <v>40</v>
      </c>
      <c r="J10" t="s">
        <v>101</v>
      </c>
      <c r="K10" t="s">
        <v>101</v>
      </c>
      <c r="L10" t="s">
        <v>102</v>
      </c>
      <c r="M10" t="s">
        <v>14</v>
      </c>
      <c r="N10" t="s">
        <v>14</v>
      </c>
      <c r="O10" t="s">
        <v>14</v>
      </c>
      <c r="P10" t="s">
        <v>14</v>
      </c>
      <c r="Q10" t="s">
        <v>103</v>
      </c>
      <c r="R10" t="s">
        <v>103</v>
      </c>
      <c r="S10" t="s">
        <v>104</v>
      </c>
    </row>
    <row r="11" spans="1:19">
      <c r="A11" t="s">
        <v>105</v>
      </c>
      <c r="B11" t="s">
        <v>106</v>
      </c>
      <c r="C11" t="s">
        <v>34</v>
      </c>
      <c r="D11" t="s">
        <v>35</v>
      </c>
      <c r="E11" t="s">
        <v>89</v>
      </c>
      <c r="F11" t="s">
        <v>107</v>
      </c>
      <c r="G11" t="s">
        <v>108</v>
      </c>
      <c r="H11" t="s">
        <v>39</v>
      </c>
      <c r="I11" t="s">
        <v>40</v>
      </c>
      <c r="J11" t="s">
        <v>109</v>
      </c>
      <c r="K11" t="s">
        <v>109</v>
      </c>
      <c r="L11" t="s">
        <v>110</v>
      </c>
      <c r="M11" t="s">
        <v>14</v>
      </c>
      <c r="N11" t="s">
        <v>14</v>
      </c>
      <c r="O11" t="s">
        <v>14</v>
      </c>
      <c r="P11" t="s">
        <v>14</v>
      </c>
      <c r="Q11" t="s">
        <v>111</v>
      </c>
      <c r="R11" t="s">
        <v>111</v>
      </c>
      <c r="S11" t="s">
        <v>112</v>
      </c>
    </row>
    <row r="12" spans="1:19">
      <c r="A12" t="s">
        <v>113</v>
      </c>
      <c r="B12" t="s">
        <v>114</v>
      </c>
      <c r="C12" t="s">
        <v>115</v>
      </c>
      <c r="D12" t="s">
        <v>35</v>
      </c>
      <c r="E12" t="s">
        <v>116</v>
      </c>
      <c r="F12" t="s">
        <v>117</v>
      </c>
      <c r="G12" t="s">
        <v>118</v>
      </c>
      <c r="H12" t="s">
        <v>119</v>
      </c>
      <c r="I12" t="s">
        <v>40</v>
      </c>
      <c r="J12" t="s">
        <v>120</v>
      </c>
      <c r="K12" t="s">
        <v>120</v>
      </c>
      <c r="L12" t="s">
        <v>121</v>
      </c>
      <c r="M12" t="s">
        <v>14</v>
      </c>
      <c r="N12" t="s">
        <v>14</v>
      </c>
      <c r="O12" t="s">
        <v>14</v>
      </c>
      <c r="P12" t="s">
        <v>14</v>
      </c>
      <c r="Q12" t="s">
        <v>122</v>
      </c>
      <c r="R12" t="s">
        <v>122</v>
      </c>
      <c r="S12" t="s">
        <v>123</v>
      </c>
    </row>
    <row r="13" spans="1:19">
      <c r="A13" t="s">
        <v>124</v>
      </c>
      <c r="B13" t="s">
        <v>114</v>
      </c>
      <c r="C13" t="s">
        <v>115</v>
      </c>
      <c r="D13" t="s">
        <v>35</v>
      </c>
      <c r="E13" t="s">
        <v>89</v>
      </c>
      <c r="F13" t="s">
        <v>117</v>
      </c>
      <c r="G13" t="s">
        <v>125</v>
      </c>
      <c r="H13" t="s">
        <v>39</v>
      </c>
      <c r="I13" t="s">
        <v>40</v>
      </c>
      <c r="J13" t="s">
        <v>126</v>
      </c>
      <c r="K13" t="s">
        <v>126</v>
      </c>
      <c r="L13" t="s">
        <v>127</v>
      </c>
      <c r="M13" t="s">
        <v>14</v>
      </c>
      <c r="N13" t="s">
        <v>14</v>
      </c>
      <c r="O13" t="s">
        <v>14</v>
      </c>
      <c r="P13" t="s">
        <v>14</v>
      </c>
      <c r="Q13" t="s">
        <v>128</v>
      </c>
      <c r="R13" t="s">
        <v>128</v>
      </c>
      <c r="S13" t="s">
        <v>123</v>
      </c>
    </row>
    <row r="14" spans="1:19">
      <c r="A14" t="s">
        <v>129</v>
      </c>
      <c r="B14" t="s">
        <v>97</v>
      </c>
      <c r="C14" t="s">
        <v>98</v>
      </c>
      <c r="D14" t="s">
        <v>35</v>
      </c>
      <c r="E14" t="s">
        <v>89</v>
      </c>
      <c r="F14" t="s">
        <v>130</v>
      </c>
      <c r="G14" t="s">
        <v>131</v>
      </c>
      <c r="H14" t="s">
        <v>39</v>
      </c>
      <c r="I14" t="s">
        <v>40</v>
      </c>
      <c r="J14" t="s">
        <v>132</v>
      </c>
      <c r="K14" t="s">
        <v>132</v>
      </c>
      <c r="L14" t="s">
        <v>133</v>
      </c>
      <c r="M14" t="s">
        <v>14</v>
      </c>
      <c r="N14" t="s">
        <v>14</v>
      </c>
      <c r="O14" t="s">
        <v>14</v>
      </c>
      <c r="P14" t="s">
        <v>14</v>
      </c>
      <c r="Q14" t="s">
        <v>134</v>
      </c>
      <c r="R14" t="s">
        <v>134</v>
      </c>
      <c r="S14" t="s">
        <v>104</v>
      </c>
    </row>
    <row r="15" spans="1:19">
      <c r="A15" t="s">
        <v>135</v>
      </c>
      <c r="B15" t="s">
        <v>78</v>
      </c>
      <c r="C15" t="s">
        <v>79</v>
      </c>
      <c r="D15" t="s">
        <v>35</v>
      </c>
      <c r="E15" t="s">
        <v>136</v>
      </c>
      <c r="F15" t="s">
        <v>137</v>
      </c>
      <c r="G15" t="s">
        <v>138</v>
      </c>
      <c r="H15" t="s">
        <v>139</v>
      </c>
      <c r="I15" t="s">
        <v>40</v>
      </c>
      <c r="J15" t="s">
        <v>140</v>
      </c>
      <c r="K15" t="s">
        <v>140</v>
      </c>
      <c r="L15" t="s">
        <v>141</v>
      </c>
      <c r="M15" t="s">
        <v>14</v>
      </c>
      <c r="N15" t="s">
        <v>14</v>
      </c>
      <c r="O15" t="s">
        <v>14</v>
      </c>
      <c r="P15" t="s">
        <v>14</v>
      </c>
      <c r="Q15" t="s">
        <v>142</v>
      </c>
      <c r="R15" t="s">
        <v>142</v>
      </c>
      <c r="S15" t="s">
        <v>86</v>
      </c>
    </row>
    <row r="16" spans="1:19">
      <c r="A16" t="s">
        <v>143</v>
      </c>
      <c r="B16" t="s">
        <v>78</v>
      </c>
      <c r="C16" t="s">
        <v>79</v>
      </c>
      <c r="D16" t="s">
        <v>35</v>
      </c>
      <c r="E16" t="s">
        <v>116</v>
      </c>
      <c r="F16" t="s">
        <v>144</v>
      </c>
      <c r="G16" t="s">
        <v>145</v>
      </c>
      <c r="H16" t="s">
        <v>119</v>
      </c>
      <c r="I16" t="s">
        <v>40</v>
      </c>
      <c r="J16" t="s">
        <v>146</v>
      </c>
      <c r="K16" t="s">
        <v>146</v>
      </c>
      <c r="L16" t="s">
        <v>147</v>
      </c>
      <c r="M16" t="s">
        <v>14</v>
      </c>
      <c r="N16" t="s">
        <v>14</v>
      </c>
      <c r="O16" t="s">
        <v>14</v>
      </c>
      <c r="P16" t="s">
        <v>14</v>
      </c>
      <c r="Q16" t="s">
        <v>148</v>
      </c>
      <c r="R16" t="s">
        <v>148</v>
      </c>
      <c r="S16" t="s">
        <v>86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R2" sqref="R2"/>
    </sheetView>
  </sheetViews>
  <sheetFormatPr defaultColWidth="8.83333333333333" defaultRowHeight="13.5" outlineLevelRow="1"/>
  <sheetData>
    <row r="1" spans="1:18">
      <c r="A1" t="s">
        <v>17</v>
      </c>
      <c r="B1" t="s">
        <v>18</v>
      </c>
      <c r="C1" t="s">
        <v>149</v>
      </c>
      <c r="D1" t="s">
        <v>150</v>
      </c>
      <c r="E1" t="s">
        <v>20</v>
      </c>
      <c r="F1" t="s">
        <v>21</v>
      </c>
      <c r="G1" t="s">
        <v>22</v>
      </c>
      <c r="H1" t="s">
        <v>151</v>
      </c>
      <c r="I1" t="s">
        <v>24</v>
      </c>
      <c r="J1" t="s">
        <v>152</v>
      </c>
      <c r="K1" t="s">
        <v>153</v>
      </c>
      <c r="L1" t="s">
        <v>154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155</v>
      </c>
    </row>
    <row r="2" spans="1:18">
      <c r="A2" t="s">
        <v>33</v>
      </c>
      <c r="B2" t="s">
        <v>156</v>
      </c>
      <c r="C2" t="s">
        <v>45</v>
      </c>
      <c r="D2" t="s">
        <v>157</v>
      </c>
      <c r="E2" t="s">
        <v>46</v>
      </c>
      <c r="F2" t="s">
        <v>37</v>
      </c>
      <c r="G2" t="s">
        <v>47</v>
      </c>
      <c r="H2" t="s">
        <v>39</v>
      </c>
      <c r="I2" t="s">
        <v>40</v>
      </c>
      <c r="J2" t="s">
        <v>158</v>
      </c>
      <c r="K2" t="s">
        <v>159</v>
      </c>
      <c r="L2" t="s">
        <v>160</v>
      </c>
      <c r="M2" t="s">
        <v>48</v>
      </c>
      <c r="N2" t="s">
        <v>13</v>
      </c>
      <c r="O2" t="s">
        <v>49</v>
      </c>
      <c r="P2" t="s">
        <v>49</v>
      </c>
      <c r="Q2" t="s">
        <v>44</v>
      </c>
      <c r="R2" t="s">
        <v>161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workbookViewId="0">
      <selection activeCell="O2" sqref="O2"/>
    </sheetView>
  </sheetViews>
  <sheetFormatPr defaultColWidth="8.83333333333333" defaultRowHeight="13.5" outlineLevelRow="5"/>
  <cols>
    <col min="9" max="9" width="13.3333333333333" customWidth="1" collapsed="1"/>
  </cols>
  <sheetData>
    <row r="1" spans="1:15">
      <c r="A1" t="s">
        <v>17</v>
      </c>
      <c r="B1" t="s">
        <v>18</v>
      </c>
      <c r="C1" t="s">
        <v>149</v>
      </c>
      <c r="D1" t="s">
        <v>150</v>
      </c>
      <c r="E1" t="s">
        <v>20</v>
      </c>
      <c r="F1" t="s">
        <v>21</v>
      </c>
      <c r="G1" t="s">
        <v>22</v>
      </c>
      <c r="H1" t="s">
        <v>24</v>
      </c>
      <c r="I1" t="s">
        <v>162</v>
      </c>
      <c r="J1" t="s">
        <v>163</v>
      </c>
      <c r="K1" t="s">
        <v>164</v>
      </c>
      <c r="L1" t="s">
        <v>29</v>
      </c>
      <c r="M1" t="s">
        <v>30</v>
      </c>
      <c r="N1" t="s">
        <v>31</v>
      </c>
      <c r="O1" t="s">
        <v>155</v>
      </c>
    </row>
    <row r="2" spans="1:15">
      <c r="A2" t="s">
        <v>33</v>
      </c>
      <c r="B2" t="s">
        <v>156</v>
      </c>
      <c r="C2" t="s">
        <v>32</v>
      </c>
      <c r="D2" t="s">
        <v>157</v>
      </c>
      <c r="E2" t="s">
        <v>36</v>
      </c>
      <c r="F2" t="s">
        <v>37</v>
      </c>
      <c r="G2" t="s">
        <v>38</v>
      </c>
      <c r="H2" t="s">
        <v>156</v>
      </c>
      <c r="I2" t="s">
        <v>14</v>
      </c>
      <c r="J2" t="s">
        <v>165</v>
      </c>
      <c r="K2" t="s">
        <v>166</v>
      </c>
      <c r="L2" t="s">
        <v>43</v>
      </c>
      <c r="M2" t="s">
        <v>43</v>
      </c>
      <c r="N2" t="s">
        <v>44</v>
      </c>
      <c r="O2" t="s">
        <v>161</v>
      </c>
    </row>
    <row r="3" spans="1:15">
      <c r="A3" t="s">
        <v>33</v>
      </c>
      <c r="B3" t="s">
        <v>156</v>
      </c>
      <c r="C3" t="s">
        <v>62</v>
      </c>
      <c r="D3" t="s">
        <v>157</v>
      </c>
      <c r="E3" t="s">
        <v>63</v>
      </c>
      <c r="F3" t="s">
        <v>37</v>
      </c>
      <c r="G3" t="s">
        <v>60</v>
      </c>
      <c r="H3" t="s">
        <v>156</v>
      </c>
      <c r="I3" t="s">
        <v>14</v>
      </c>
      <c r="J3" t="s">
        <v>167</v>
      </c>
      <c r="K3" t="s">
        <v>168</v>
      </c>
      <c r="L3" t="s">
        <v>66</v>
      </c>
      <c r="M3" t="s">
        <v>66</v>
      </c>
      <c r="N3" t="s">
        <v>44</v>
      </c>
      <c r="O3" t="s">
        <v>161</v>
      </c>
    </row>
    <row r="4" spans="1:15">
      <c r="A4" t="s">
        <v>88</v>
      </c>
      <c r="B4" t="s">
        <v>156</v>
      </c>
      <c r="C4" t="s">
        <v>87</v>
      </c>
      <c r="D4" t="s">
        <v>157</v>
      </c>
      <c r="E4" t="s">
        <v>89</v>
      </c>
      <c r="F4" t="s">
        <v>90</v>
      </c>
      <c r="G4" t="s">
        <v>91</v>
      </c>
      <c r="H4" t="s">
        <v>156</v>
      </c>
      <c r="I4" t="s">
        <v>14</v>
      </c>
      <c r="J4" t="s">
        <v>169</v>
      </c>
      <c r="K4" t="s">
        <v>170</v>
      </c>
      <c r="L4" t="s">
        <v>94</v>
      </c>
      <c r="M4" t="s">
        <v>94</v>
      </c>
      <c r="N4" t="s">
        <v>95</v>
      </c>
      <c r="O4" t="s">
        <v>161</v>
      </c>
    </row>
    <row r="5" spans="1:15">
      <c r="A5" t="s">
        <v>106</v>
      </c>
      <c r="B5" t="s">
        <v>156</v>
      </c>
      <c r="C5" t="s">
        <v>105</v>
      </c>
      <c r="D5" t="s">
        <v>157</v>
      </c>
      <c r="E5" t="s">
        <v>89</v>
      </c>
      <c r="F5" t="s">
        <v>107</v>
      </c>
      <c r="G5" t="s">
        <v>108</v>
      </c>
      <c r="H5" t="s">
        <v>156</v>
      </c>
      <c r="I5" t="s">
        <v>14</v>
      </c>
      <c r="J5" t="s">
        <v>169</v>
      </c>
      <c r="K5" t="s">
        <v>171</v>
      </c>
      <c r="L5" t="s">
        <v>111</v>
      </c>
      <c r="M5" t="s">
        <v>111</v>
      </c>
      <c r="N5" t="s">
        <v>112</v>
      </c>
      <c r="O5" t="s">
        <v>161</v>
      </c>
    </row>
    <row r="6" spans="1:15">
      <c r="A6" t="s">
        <v>78</v>
      </c>
      <c r="B6" t="s">
        <v>156</v>
      </c>
      <c r="C6" t="s">
        <v>143</v>
      </c>
      <c r="D6" t="s">
        <v>157</v>
      </c>
      <c r="E6" t="s">
        <v>116</v>
      </c>
      <c r="F6" t="s">
        <v>144</v>
      </c>
      <c r="G6" t="s">
        <v>145</v>
      </c>
      <c r="H6" t="s">
        <v>156</v>
      </c>
      <c r="I6" t="s">
        <v>14</v>
      </c>
      <c r="J6" t="s">
        <v>167</v>
      </c>
      <c r="K6" t="s">
        <v>172</v>
      </c>
      <c r="L6" t="s">
        <v>148</v>
      </c>
      <c r="M6" t="s">
        <v>148</v>
      </c>
      <c r="N6" t="s">
        <v>86</v>
      </c>
      <c r="O6" t="s">
        <v>161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3.5" outlineLevelRow="1" outlineLevelCol="6"/>
  <sheetData>
    <row r="1" spans="1:7">
      <c r="A1" t="s">
        <v>173</v>
      </c>
      <c r="B1" t="s">
        <v>174</v>
      </c>
      <c r="C1" t="s">
        <v>6</v>
      </c>
      <c r="D1" t="s">
        <v>175</v>
      </c>
      <c r="E1" t="s">
        <v>176</v>
      </c>
      <c r="F1" t="s">
        <v>177</v>
      </c>
      <c r="G1" t="s">
        <v>178</v>
      </c>
    </row>
    <row r="2" spans="1:7">
      <c r="A2" t="s">
        <v>156</v>
      </c>
      <c r="B2" t="s">
        <v>156</v>
      </c>
      <c r="C2" t="s">
        <v>156</v>
      </c>
      <c r="D2" t="s">
        <v>156</v>
      </c>
      <c r="E2" t="s">
        <v>156</v>
      </c>
      <c r="F2" t="s">
        <v>156</v>
      </c>
      <c r="G2" t="s">
        <v>156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3.5" outlineLevelRow="1"/>
  <sheetData>
    <row r="1" spans="1:10">
      <c r="A1" t="s">
        <v>17</v>
      </c>
      <c r="B1" t="s">
        <v>179</v>
      </c>
      <c r="C1" t="s">
        <v>149</v>
      </c>
      <c r="D1" t="s">
        <v>180</v>
      </c>
      <c r="E1" t="s">
        <v>181</v>
      </c>
      <c r="F1" t="s">
        <v>182</v>
      </c>
      <c r="G1" t="s">
        <v>183</v>
      </c>
      <c r="H1" t="s">
        <v>184</v>
      </c>
      <c r="I1" t="s">
        <v>185</v>
      </c>
      <c r="J1" t="s">
        <v>7</v>
      </c>
    </row>
    <row r="2" spans="1:10">
      <c r="A2" t="s">
        <v>156</v>
      </c>
      <c r="B2" t="s">
        <v>156</v>
      </c>
      <c r="C2" t="s">
        <v>156</v>
      </c>
      <c r="D2" t="s">
        <v>156</v>
      </c>
      <c r="E2" t="s">
        <v>156</v>
      </c>
      <c r="F2" t="s">
        <v>156</v>
      </c>
      <c r="G2" t="s">
        <v>156</v>
      </c>
      <c r="H2" t="s">
        <v>156</v>
      </c>
      <c r="I2" t="s">
        <v>156</v>
      </c>
      <c r="J2" t="s">
        <v>156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24"/>
  <sheetViews>
    <sheetView tabSelected="1" workbookViewId="0">
      <selection activeCell="A23" sqref="A23:A24"/>
    </sheetView>
  </sheetViews>
  <sheetFormatPr defaultColWidth="8.83333333333333" defaultRowHeight="13.5" outlineLevelCol="7"/>
  <cols>
    <col min="1" max="1" width="24.875" customWidth="1"/>
    <col min="2" max="2" width="25.375" customWidth="1"/>
  </cols>
  <sheetData>
    <row r="1" spans="1:7">
      <c r="A1" t="s">
        <v>16</v>
      </c>
      <c r="B1" t="s">
        <v>20</v>
      </c>
      <c r="C1" t="s">
        <v>8</v>
      </c>
      <c r="G1" t="s">
        <v>186</v>
      </c>
    </row>
    <row r="2" spans="1:8">
      <c r="A2" t="s">
        <v>32</v>
      </c>
      <c r="B2" t="s">
        <v>36</v>
      </c>
      <c r="C2" s="3">
        <v>296</v>
      </c>
      <c r="D2" t="str">
        <f>VLOOKUP(A2,HOP!A:L,12,0)</f>
        <v>296.00</v>
      </c>
      <c r="E2" t="str">
        <f>VLOOKUP(A2,HOP!A:C,3,0)</f>
        <v>2844847</v>
      </c>
      <c r="F2">
        <f>C2-D2</f>
        <v>0</v>
      </c>
      <c r="G2" t="str">
        <f>$G$1&amp;E2</f>
        <v>，2844847</v>
      </c>
      <c r="H2" t="str">
        <f>VLOOKUP(A2,HOP!A:U,21,0)</f>
        <v>直连</v>
      </c>
    </row>
    <row r="3" hidden="1" spans="1:8">
      <c r="A3" t="s">
        <v>45</v>
      </c>
      <c r="B3" t="s">
        <v>46</v>
      </c>
      <c r="C3" s="3">
        <v>0</v>
      </c>
      <c r="D3" t="e">
        <f>VLOOKUP(A3,HOP!A:L,12,0)</f>
        <v>#N/A</v>
      </c>
      <c r="E3" t="e">
        <f>VLOOKUP(A3,HOP!A:C,3,0)</f>
        <v>#N/A</v>
      </c>
      <c r="F3" t="e">
        <f t="shared" ref="F3:F16" si="0">C3-D3</f>
        <v>#N/A</v>
      </c>
      <c r="G3" t="e">
        <f t="shared" ref="G3:G16" si="1">$G$1&amp;E3</f>
        <v>#N/A</v>
      </c>
      <c r="H3" t="e">
        <f>VLOOKUP(A3,HOP!A:U,21,0)</f>
        <v>#N/A</v>
      </c>
    </row>
    <row r="4" spans="1:8">
      <c r="A4" t="s">
        <v>50</v>
      </c>
      <c r="B4" t="s">
        <v>46</v>
      </c>
      <c r="C4" s="3">
        <v>324</v>
      </c>
      <c r="D4" t="str">
        <f>VLOOKUP(A4,HOP!A:L,12,0)</f>
        <v>324.00</v>
      </c>
      <c r="E4" t="str">
        <f>VLOOKUP(A4,HOP!A:C,3,0)</f>
        <v>2850776</v>
      </c>
      <c r="F4">
        <f t="shared" si="0"/>
        <v>0</v>
      </c>
      <c r="G4" t="str">
        <f t="shared" si="1"/>
        <v>，2850776</v>
      </c>
      <c r="H4" t="str">
        <f>VLOOKUP(A4,HOP!A:U,21,0)</f>
        <v>直连</v>
      </c>
    </row>
    <row r="5" spans="1:8">
      <c r="A5" t="s">
        <v>59</v>
      </c>
      <c r="B5" t="s">
        <v>46</v>
      </c>
      <c r="C5" s="3">
        <v>296</v>
      </c>
      <c r="D5" t="str">
        <f>VLOOKUP(A5,HOP!A:L,12,0)</f>
        <v>296.00</v>
      </c>
      <c r="E5" t="str">
        <f>VLOOKUP(A5,HOP!A:C,3,0)</f>
        <v>2850862</v>
      </c>
      <c r="F5">
        <f t="shared" si="0"/>
        <v>0</v>
      </c>
      <c r="G5" t="str">
        <f t="shared" si="1"/>
        <v>，2850862</v>
      </c>
      <c r="H5" t="str">
        <f>VLOOKUP(A5,HOP!A:U,21,0)</f>
        <v>直连</v>
      </c>
    </row>
    <row r="6" spans="1:8">
      <c r="A6" t="s">
        <v>62</v>
      </c>
      <c r="B6" t="s">
        <v>63</v>
      </c>
      <c r="C6" s="3">
        <v>302</v>
      </c>
      <c r="D6" t="str">
        <f>VLOOKUP(A6,HOP!A:L,12,0)</f>
        <v>302.00</v>
      </c>
      <c r="E6" t="str">
        <f>VLOOKUP(A6,HOP!A:C,3,0)</f>
        <v>2853377</v>
      </c>
      <c r="F6">
        <f t="shared" si="0"/>
        <v>0</v>
      </c>
      <c r="G6" t="str">
        <f t="shared" si="1"/>
        <v>，2853377</v>
      </c>
      <c r="H6" t="str">
        <f>VLOOKUP(A6,HOP!A:U,21,0)</f>
        <v>直连</v>
      </c>
    </row>
    <row r="7" spans="1:8">
      <c r="A7" t="s">
        <v>67</v>
      </c>
      <c r="B7" t="s">
        <v>70</v>
      </c>
      <c r="C7" s="3">
        <v>551</v>
      </c>
      <c r="D7" t="str">
        <f>VLOOKUP(A7,HOP!A:L,12,0)</f>
        <v>551.00</v>
      </c>
      <c r="E7" t="str">
        <f>VLOOKUP(A7,HOP!A:C,3,0)</f>
        <v>2857790</v>
      </c>
      <c r="F7">
        <f t="shared" si="0"/>
        <v>0</v>
      </c>
      <c r="G7" t="str">
        <f t="shared" si="1"/>
        <v>，2857790</v>
      </c>
      <c r="H7" t="str">
        <f>VLOOKUP(A7,HOP!A:U,21,0)</f>
        <v>直连</v>
      </c>
    </row>
    <row r="8" spans="1:8">
      <c r="A8" t="s">
        <v>77</v>
      </c>
      <c r="B8" t="s">
        <v>80</v>
      </c>
      <c r="C8" s="3">
        <v>231</v>
      </c>
      <c r="D8" t="str">
        <f>VLOOKUP(A8,HOP!A:L,12,0)</f>
        <v>231.00</v>
      </c>
      <c r="E8" t="str">
        <f>VLOOKUP(A8,HOP!A:C,3,0)</f>
        <v>2860869</v>
      </c>
      <c r="F8">
        <f t="shared" si="0"/>
        <v>0</v>
      </c>
      <c r="G8" t="str">
        <f t="shared" si="1"/>
        <v>，2860869</v>
      </c>
      <c r="H8" t="str">
        <f>VLOOKUP(A8,HOP!A:U,21,0)</f>
        <v>直连</v>
      </c>
    </row>
    <row r="9" spans="1:8">
      <c r="A9" t="s">
        <v>87</v>
      </c>
      <c r="B9" t="s">
        <v>89</v>
      </c>
      <c r="C9" s="3">
        <v>431</v>
      </c>
      <c r="D9" t="str">
        <f>VLOOKUP(A9,HOP!A:L,12,0)</f>
        <v>431.00</v>
      </c>
      <c r="E9" t="str">
        <f>VLOOKUP(A9,HOP!A:C,3,0)</f>
        <v>2858612</v>
      </c>
      <c r="F9">
        <f t="shared" si="0"/>
        <v>0</v>
      </c>
      <c r="G9" t="str">
        <f t="shared" si="1"/>
        <v>，2858612</v>
      </c>
      <c r="H9" t="str">
        <f>VLOOKUP(A9,HOP!A:U,21,0)</f>
        <v>直连</v>
      </c>
    </row>
    <row r="10" spans="1:8">
      <c r="A10" t="s">
        <v>96</v>
      </c>
      <c r="B10" t="s">
        <v>89</v>
      </c>
      <c r="C10" s="3">
        <v>384</v>
      </c>
      <c r="D10" t="str">
        <f>VLOOKUP(A10,HOP!A:L,12,0)</f>
        <v>384.00</v>
      </c>
      <c r="E10" t="str">
        <f>VLOOKUP(A10,HOP!A:C,3,0)</f>
        <v>2862795</v>
      </c>
      <c r="F10">
        <f t="shared" si="0"/>
        <v>0</v>
      </c>
      <c r="G10" t="str">
        <f t="shared" si="1"/>
        <v>，2862795</v>
      </c>
      <c r="H10" t="str">
        <f>VLOOKUP(A10,HOP!A:U,21,0)</f>
        <v>直连</v>
      </c>
    </row>
    <row r="11" spans="1:8">
      <c r="A11" t="s">
        <v>105</v>
      </c>
      <c r="B11" t="s">
        <v>89</v>
      </c>
      <c r="C11" s="3">
        <v>929</v>
      </c>
      <c r="D11" t="str">
        <f>VLOOKUP(A11,HOP!A:L,12,0)</f>
        <v>929.00</v>
      </c>
      <c r="E11" t="str">
        <f>VLOOKUP(A11,HOP!A:C,3,0)</f>
        <v>2858760</v>
      </c>
      <c r="F11">
        <f t="shared" si="0"/>
        <v>0</v>
      </c>
      <c r="G11" t="str">
        <f t="shared" si="1"/>
        <v>，2858760</v>
      </c>
      <c r="H11" t="str">
        <f>VLOOKUP(A11,HOP!A:U,21,0)</f>
        <v>直连</v>
      </c>
    </row>
    <row r="12" spans="1:8">
      <c r="A12" t="s">
        <v>113</v>
      </c>
      <c r="B12" t="s">
        <v>116</v>
      </c>
      <c r="C12" s="3">
        <v>712</v>
      </c>
      <c r="D12" t="str">
        <f>VLOOKUP(A12,HOP!A:L,12,0)</f>
        <v>712.00</v>
      </c>
      <c r="E12" t="str">
        <f>VLOOKUP(A12,HOP!A:C,3,0)</f>
        <v>2859595</v>
      </c>
      <c r="F12">
        <f t="shared" si="0"/>
        <v>0</v>
      </c>
      <c r="G12" t="str">
        <f t="shared" si="1"/>
        <v>，2859595</v>
      </c>
      <c r="H12" t="str">
        <f>VLOOKUP(A12,HOP!A:U,21,0)</f>
        <v>直连</v>
      </c>
    </row>
    <row r="13" spans="1:8">
      <c r="A13" t="s">
        <v>124</v>
      </c>
      <c r="B13" t="s">
        <v>89</v>
      </c>
      <c r="C13" s="3">
        <v>352</v>
      </c>
      <c r="D13" t="str">
        <f>VLOOKUP(A13,HOP!A:L,12,0)</f>
        <v>352.00</v>
      </c>
      <c r="E13" t="str">
        <f>VLOOKUP(A13,HOP!A:C,3,0)</f>
        <v>2863017</v>
      </c>
      <c r="F13">
        <f t="shared" si="0"/>
        <v>0</v>
      </c>
      <c r="G13" t="str">
        <f t="shared" si="1"/>
        <v>，2863017</v>
      </c>
      <c r="H13" t="str">
        <f>VLOOKUP(A13,HOP!A:U,21,0)</f>
        <v>直连</v>
      </c>
    </row>
    <row r="14" spans="1:8">
      <c r="A14" t="s">
        <v>129</v>
      </c>
      <c r="B14" t="s">
        <v>89</v>
      </c>
      <c r="C14" s="3">
        <v>427</v>
      </c>
      <c r="D14" t="str">
        <f>VLOOKUP(A14,HOP!A:L,12,0)</f>
        <v>427.00</v>
      </c>
      <c r="E14" t="str">
        <f>VLOOKUP(A14,HOP!A:C,3,0)</f>
        <v>2863268</v>
      </c>
      <c r="F14">
        <f t="shared" si="0"/>
        <v>0</v>
      </c>
      <c r="G14" t="str">
        <f t="shared" si="1"/>
        <v>，2863268</v>
      </c>
      <c r="H14" t="str">
        <f>VLOOKUP(A14,HOP!A:U,21,0)</f>
        <v>直连</v>
      </c>
    </row>
    <row r="15" spans="1:8">
      <c r="A15" t="s">
        <v>135</v>
      </c>
      <c r="B15" t="s">
        <v>136</v>
      </c>
      <c r="C15" s="3">
        <v>1303</v>
      </c>
      <c r="D15" t="str">
        <f>VLOOKUP(A15,HOP!A:L,12,0)</f>
        <v>1303.00</v>
      </c>
      <c r="E15" t="str">
        <f>VLOOKUP(A15,HOP!A:C,3,0)</f>
        <v>2848789</v>
      </c>
      <c r="F15">
        <f t="shared" si="0"/>
        <v>0</v>
      </c>
      <c r="G15" t="str">
        <f t="shared" si="1"/>
        <v>，2848789</v>
      </c>
      <c r="H15" t="str">
        <f>VLOOKUP(A15,HOP!A:U,21,0)</f>
        <v>直连</v>
      </c>
    </row>
    <row r="16" spans="1:8">
      <c r="A16" t="s">
        <v>143</v>
      </c>
      <c r="B16" t="s">
        <v>116</v>
      </c>
      <c r="C16" s="3">
        <v>589</v>
      </c>
      <c r="D16" t="str">
        <f>VLOOKUP(A16,HOP!A:L,12,0)</f>
        <v>589.00</v>
      </c>
      <c r="E16" t="str">
        <f>VLOOKUP(A16,HOP!A:C,3,0)</f>
        <v>2858914</v>
      </c>
      <c r="F16">
        <f t="shared" si="0"/>
        <v>0</v>
      </c>
      <c r="G16" t="str">
        <f t="shared" si="1"/>
        <v>，2858914</v>
      </c>
      <c r="H16" t="str">
        <f>VLOOKUP(A16,HOP!A:U,21,0)</f>
        <v>直连</v>
      </c>
    </row>
    <row r="18" spans="3:3">
      <c r="C18">
        <f>SUM(C2:C17)</f>
        <v>7127</v>
      </c>
    </row>
    <row r="20" spans="3:3">
      <c r="C20" t="s">
        <v>15</v>
      </c>
    </row>
    <row r="23" spans="1:1">
      <c r="A23" t="s">
        <v>187</v>
      </c>
    </row>
    <row r="24" spans="1:1">
      <c r="A24" t="s">
        <v>188</v>
      </c>
    </row>
  </sheetData>
  <autoFilter ref="A1:H16">
    <filterColumn colId="2">
      <filters>
        <filter val="231"/>
        <filter val="431"/>
        <filter val="551"/>
        <filter val="302"/>
        <filter val="352"/>
        <filter val="712"/>
        <filter val="1303"/>
        <filter val="324"/>
        <filter val="384"/>
        <filter val="296"/>
        <filter val="427"/>
        <filter val="589"/>
        <filter val="929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189</v>
      </c>
      <c r="B1" s="2" t="s">
        <v>190</v>
      </c>
      <c r="C1" s="2" t="s">
        <v>191</v>
      </c>
      <c r="D1" s="2" t="s">
        <v>17</v>
      </c>
      <c r="E1" s="2" t="s">
        <v>192</v>
      </c>
      <c r="F1" s="2" t="s">
        <v>193</v>
      </c>
      <c r="G1" s="2" t="s">
        <v>194</v>
      </c>
      <c r="H1" s="2" t="s">
        <v>195</v>
      </c>
      <c r="I1" s="2" t="s">
        <v>196</v>
      </c>
      <c r="J1" s="2" t="s">
        <v>197</v>
      </c>
      <c r="K1" s="2" t="s">
        <v>198</v>
      </c>
      <c r="L1" s="2" t="s">
        <v>199</v>
      </c>
      <c r="M1" s="2" t="s">
        <v>200</v>
      </c>
      <c r="N1" s="2" t="s">
        <v>201</v>
      </c>
      <c r="O1" s="2" t="s">
        <v>202</v>
      </c>
      <c r="P1" s="2" t="s">
        <v>203</v>
      </c>
      <c r="Q1" s="2" t="s">
        <v>204</v>
      </c>
      <c r="R1" s="2" t="s">
        <v>205</v>
      </c>
      <c r="S1" s="2" t="s">
        <v>206</v>
      </c>
      <c r="T1" s="2" t="s">
        <v>207</v>
      </c>
      <c r="U1" s="2" t="s">
        <v>208</v>
      </c>
      <c r="V1" s="2" t="s">
        <v>209</v>
      </c>
    </row>
    <row r="2" s="1" customFormat="1" spans="1:22">
      <c r="A2" s="1" t="s">
        <v>129</v>
      </c>
      <c r="B2" s="1" t="s">
        <v>210</v>
      </c>
      <c r="C2" s="1" t="s">
        <v>134</v>
      </c>
      <c r="D2" s="1" t="s">
        <v>97</v>
      </c>
      <c r="E2" s="1" t="s">
        <v>131</v>
      </c>
      <c r="F2" s="1" t="s">
        <v>210</v>
      </c>
      <c r="G2" s="1" t="s">
        <v>211</v>
      </c>
      <c r="H2" s="1" t="s">
        <v>212</v>
      </c>
      <c r="I2" s="1" t="s">
        <v>132</v>
      </c>
      <c r="J2" s="1" t="s">
        <v>213</v>
      </c>
      <c r="K2" s="1" t="s">
        <v>132</v>
      </c>
      <c r="L2" s="1" t="s">
        <v>132</v>
      </c>
      <c r="M2" s="1" t="s">
        <v>214</v>
      </c>
      <c r="N2" s="1" t="s">
        <v>214</v>
      </c>
      <c r="O2" s="1" t="s">
        <v>14</v>
      </c>
      <c r="P2" s="1" t="s">
        <v>215</v>
      </c>
      <c r="Q2" s="1" t="s">
        <v>216</v>
      </c>
      <c r="R2" s="1" t="s">
        <v>217</v>
      </c>
      <c r="S2" s="1" t="s">
        <v>159</v>
      </c>
      <c r="T2" s="1" t="s">
        <v>218</v>
      </c>
      <c r="U2" s="1" t="s">
        <v>219</v>
      </c>
      <c r="V2" s="1" t="s">
        <v>220</v>
      </c>
    </row>
    <row r="3" s="1" customFormat="1" spans="1:22">
      <c r="A3" s="1" t="s">
        <v>124</v>
      </c>
      <c r="B3" s="1" t="s">
        <v>210</v>
      </c>
      <c r="C3" s="1" t="s">
        <v>128</v>
      </c>
      <c r="D3" s="1" t="s">
        <v>114</v>
      </c>
      <c r="E3" s="1" t="s">
        <v>125</v>
      </c>
      <c r="F3" s="1" t="s">
        <v>210</v>
      </c>
      <c r="G3" s="1" t="s">
        <v>211</v>
      </c>
      <c r="H3" s="1" t="s">
        <v>212</v>
      </c>
      <c r="I3" s="1" t="s">
        <v>126</v>
      </c>
      <c r="J3" s="1" t="s">
        <v>213</v>
      </c>
      <c r="K3" s="1" t="s">
        <v>126</v>
      </c>
      <c r="L3" s="1" t="s">
        <v>126</v>
      </c>
      <c r="M3" s="1" t="s">
        <v>214</v>
      </c>
      <c r="N3" s="1" t="s">
        <v>214</v>
      </c>
      <c r="O3" s="1" t="s">
        <v>14</v>
      </c>
      <c r="P3" s="1" t="s">
        <v>215</v>
      </c>
      <c r="Q3" s="1" t="s">
        <v>216</v>
      </c>
      <c r="R3" s="1" t="s">
        <v>221</v>
      </c>
      <c r="S3" s="1" t="s">
        <v>159</v>
      </c>
      <c r="T3" s="1" t="s">
        <v>218</v>
      </c>
      <c r="U3" s="1" t="s">
        <v>219</v>
      </c>
      <c r="V3" s="1" t="s">
        <v>220</v>
      </c>
    </row>
    <row r="4" s="1" customFormat="1" spans="1:22">
      <c r="A4" s="1" t="s">
        <v>96</v>
      </c>
      <c r="B4" s="1" t="s">
        <v>210</v>
      </c>
      <c r="C4" s="1" t="s">
        <v>103</v>
      </c>
      <c r="D4" s="1" t="s">
        <v>97</v>
      </c>
      <c r="E4" s="1" t="s">
        <v>100</v>
      </c>
      <c r="F4" s="1" t="s">
        <v>210</v>
      </c>
      <c r="G4" s="1" t="s">
        <v>211</v>
      </c>
      <c r="H4" s="1" t="s">
        <v>212</v>
      </c>
      <c r="I4" s="1" t="s">
        <v>101</v>
      </c>
      <c r="J4" s="1" t="s">
        <v>213</v>
      </c>
      <c r="K4" s="1" t="s">
        <v>101</v>
      </c>
      <c r="L4" s="1" t="s">
        <v>101</v>
      </c>
      <c r="M4" s="1" t="s">
        <v>214</v>
      </c>
      <c r="N4" s="1" t="s">
        <v>214</v>
      </c>
      <c r="O4" s="1" t="s">
        <v>14</v>
      </c>
      <c r="P4" s="1" t="s">
        <v>215</v>
      </c>
      <c r="Q4" s="1" t="s">
        <v>216</v>
      </c>
      <c r="R4" s="1" t="s">
        <v>222</v>
      </c>
      <c r="S4" s="1" t="s">
        <v>159</v>
      </c>
      <c r="T4" s="1" t="s">
        <v>218</v>
      </c>
      <c r="U4" s="1" t="s">
        <v>219</v>
      </c>
      <c r="V4" s="1" t="s">
        <v>220</v>
      </c>
    </row>
    <row r="5" s="1" customFormat="1" spans="1:22">
      <c r="A5" s="1" t="s">
        <v>77</v>
      </c>
      <c r="B5" s="1" t="s">
        <v>223</v>
      </c>
      <c r="C5" s="1" t="s">
        <v>85</v>
      </c>
      <c r="D5" s="1" t="s">
        <v>224</v>
      </c>
      <c r="E5" s="1" t="s">
        <v>82</v>
      </c>
      <c r="F5" s="1" t="s">
        <v>223</v>
      </c>
      <c r="G5" s="1" t="s">
        <v>210</v>
      </c>
      <c r="H5" s="1" t="s">
        <v>212</v>
      </c>
      <c r="I5" s="1" t="s">
        <v>83</v>
      </c>
      <c r="J5" s="1" t="s">
        <v>213</v>
      </c>
      <c r="K5" s="1" t="s">
        <v>83</v>
      </c>
      <c r="L5" s="1" t="s">
        <v>83</v>
      </c>
      <c r="M5" s="1" t="s">
        <v>214</v>
      </c>
      <c r="N5" s="1" t="s">
        <v>214</v>
      </c>
      <c r="O5" s="1" t="s">
        <v>14</v>
      </c>
      <c r="P5" s="1" t="s">
        <v>215</v>
      </c>
      <c r="Q5" s="1" t="s">
        <v>216</v>
      </c>
      <c r="R5" s="1" t="s">
        <v>225</v>
      </c>
      <c r="S5" s="1" t="s">
        <v>159</v>
      </c>
      <c r="T5" s="1" t="s">
        <v>218</v>
      </c>
      <c r="U5" s="1" t="s">
        <v>219</v>
      </c>
      <c r="V5" s="1" t="s">
        <v>220</v>
      </c>
    </row>
    <row r="6" s="1" customFormat="1" spans="1:22">
      <c r="A6" s="1" t="s">
        <v>113</v>
      </c>
      <c r="B6" s="1" t="s">
        <v>223</v>
      </c>
      <c r="C6" s="1" t="s">
        <v>122</v>
      </c>
      <c r="D6" s="1" t="s">
        <v>114</v>
      </c>
      <c r="E6" s="1" t="s">
        <v>118</v>
      </c>
      <c r="F6" s="1" t="s">
        <v>223</v>
      </c>
      <c r="G6" s="1" t="s">
        <v>211</v>
      </c>
      <c r="H6" s="1" t="s">
        <v>212</v>
      </c>
      <c r="I6" s="1" t="s">
        <v>120</v>
      </c>
      <c r="J6" s="1" t="s">
        <v>213</v>
      </c>
      <c r="K6" s="1" t="s">
        <v>120</v>
      </c>
      <c r="L6" s="1" t="s">
        <v>120</v>
      </c>
      <c r="M6" s="1" t="s">
        <v>214</v>
      </c>
      <c r="N6" s="1" t="s">
        <v>214</v>
      </c>
      <c r="O6" s="1" t="s">
        <v>14</v>
      </c>
      <c r="P6" s="1" t="s">
        <v>215</v>
      </c>
      <c r="Q6" s="1" t="s">
        <v>216</v>
      </c>
      <c r="R6" s="1" t="s">
        <v>226</v>
      </c>
      <c r="S6" s="1" t="s">
        <v>159</v>
      </c>
      <c r="T6" s="1" t="s">
        <v>218</v>
      </c>
      <c r="U6" s="1" t="s">
        <v>219</v>
      </c>
      <c r="V6" s="1" t="s">
        <v>220</v>
      </c>
    </row>
    <row r="7" s="1" customFormat="1" spans="1:22">
      <c r="A7" s="1" t="s">
        <v>143</v>
      </c>
      <c r="B7" s="1" t="s">
        <v>223</v>
      </c>
      <c r="C7" s="1" t="s">
        <v>148</v>
      </c>
      <c r="D7" s="1" t="s">
        <v>224</v>
      </c>
      <c r="E7" s="1" t="s">
        <v>145</v>
      </c>
      <c r="F7" s="1" t="s">
        <v>223</v>
      </c>
      <c r="G7" s="1" t="s">
        <v>211</v>
      </c>
      <c r="H7" s="1" t="s">
        <v>212</v>
      </c>
      <c r="I7" s="1" t="s">
        <v>146</v>
      </c>
      <c r="J7" s="1" t="s">
        <v>213</v>
      </c>
      <c r="K7" s="1" t="s">
        <v>146</v>
      </c>
      <c r="L7" s="1" t="s">
        <v>146</v>
      </c>
      <c r="M7" s="1" t="s">
        <v>214</v>
      </c>
      <c r="N7" s="1" t="s">
        <v>214</v>
      </c>
      <c r="O7" s="1" t="s">
        <v>14</v>
      </c>
      <c r="P7" s="1" t="s">
        <v>215</v>
      </c>
      <c r="Q7" s="1" t="s">
        <v>216</v>
      </c>
      <c r="R7" s="1" t="s">
        <v>227</v>
      </c>
      <c r="S7" s="1" t="s">
        <v>159</v>
      </c>
      <c r="T7" s="1" t="s">
        <v>218</v>
      </c>
      <c r="U7" s="1" t="s">
        <v>219</v>
      </c>
      <c r="V7" s="1" t="s">
        <v>220</v>
      </c>
    </row>
    <row r="8" s="1" customFormat="1" spans="1:22">
      <c r="A8" s="1" t="s">
        <v>105</v>
      </c>
      <c r="B8" s="1" t="s">
        <v>223</v>
      </c>
      <c r="C8" s="1" t="s">
        <v>111</v>
      </c>
      <c r="D8" s="1" t="s">
        <v>228</v>
      </c>
      <c r="E8" s="1" t="s">
        <v>108</v>
      </c>
      <c r="F8" s="1" t="s">
        <v>210</v>
      </c>
      <c r="G8" s="1" t="s">
        <v>211</v>
      </c>
      <c r="H8" s="1" t="s">
        <v>212</v>
      </c>
      <c r="I8" s="1" t="s">
        <v>109</v>
      </c>
      <c r="J8" s="1" t="s">
        <v>213</v>
      </c>
      <c r="K8" s="1" t="s">
        <v>109</v>
      </c>
      <c r="L8" s="1" t="s">
        <v>109</v>
      </c>
      <c r="M8" s="1" t="s">
        <v>214</v>
      </c>
      <c r="N8" s="1" t="s">
        <v>214</v>
      </c>
      <c r="O8" s="1" t="s">
        <v>14</v>
      </c>
      <c r="P8" s="1" t="s">
        <v>215</v>
      </c>
      <c r="Q8" s="1" t="s">
        <v>216</v>
      </c>
      <c r="R8" s="1" t="s">
        <v>229</v>
      </c>
      <c r="S8" s="1" t="s">
        <v>159</v>
      </c>
      <c r="T8" s="1" t="s">
        <v>218</v>
      </c>
      <c r="U8" s="1" t="s">
        <v>219</v>
      </c>
      <c r="V8" s="1" t="s">
        <v>220</v>
      </c>
    </row>
    <row r="9" s="1" customFormat="1" spans="1:22">
      <c r="A9" s="1" t="s">
        <v>87</v>
      </c>
      <c r="B9" s="1" t="s">
        <v>223</v>
      </c>
      <c r="C9" s="1" t="s">
        <v>94</v>
      </c>
      <c r="D9" s="1" t="s">
        <v>230</v>
      </c>
      <c r="E9" s="1" t="s">
        <v>91</v>
      </c>
      <c r="F9" s="1" t="s">
        <v>210</v>
      </c>
      <c r="G9" s="1" t="s">
        <v>211</v>
      </c>
      <c r="H9" s="1" t="s">
        <v>212</v>
      </c>
      <c r="I9" s="1" t="s">
        <v>92</v>
      </c>
      <c r="J9" s="1" t="s">
        <v>213</v>
      </c>
      <c r="K9" s="1" t="s">
        <v>92</v>
      </c>
      <c r="L9" s="1" t="s">
        <v>92</v>
      </c>
      <c r="M9" s="1" t="s">
        <v>214</v>
      </c>
      <c r="N9" s="1" t="s">
        <v>214</v>
      </c>
      <c r="O9" s="1" t="s">
        <v>14</v>
      </c>
      <c r="P9" s="1" t="s">
        <v>215</v>
      </c>
      <c r="Q9" s="1" t="s">
        <v>216</v>
      </c>
      <c r="R9" s="1" t="s">
        <v>231</v>
      </c>
      <c r="S9" s="1" t="s">
        <v>159</v>
      </c>
      <c r="T9" s="1" t="s">
        <v>218</v>
      </c>
      <c r="U9" s="1" t="s">
        <v>219</v>
      </c>
      <c r="V9" s="1" t="s">
        <v>220</v>
      </c>
    </row>
    <row r="10" s="1" customFormat="1" spans="1:22">
      <c r="A10" s="1" t="s">
        <v>67</v>
      </c>
      <c r="B10" s="1" t="s">
        <v>232</v>
      </c>
      <c r="C10" s="1" t="s">
        <v>75</v>
      </c>
      <c r="D10" s="1" t="s">
        <v>233</v>
      </c>
      <c r="E10" s="1" t="s">
        <v>72</v>
      </c>
      <c r="F10" s="1" t="s">
        <v>232</v>
      </c>
      <c r="G10" s="1" t="s">
        <v>223</v>
      </c>
      <c r="H10" s="1" t="s">
        <v>212</v>
      </c>
      <c r="I10" s="1" t="s">
        <v>73</v>
      </c>
      <c r="J10" s="1" t="s">
        <v>213</v>
      </c>
      <c r="K10" s="1" t="s">
        <v>73</v>
      </c>
      <c r="L10" s="1" t="s">
        <v>73</v>
      </c>
      <c r="M10" s="1" t="s">
        <v>214</v>
      </c>
      <c r="N10" s="1" t="s">
        <v>214</v>
      </c>
      <c r="O10" s="1" t="s">
        <v>14</v>
      </c>
      <c r="P10" s="1" t="s">
        <v>215</v>
      </c>
      <c r="Q10" s="1" t="s">
        <v>216</v>
      </c>
      <c r="R10" s="1" t="s">
        <v>234</v>
      </c>
      <c r="S10" s="1" t="s">
        <v>159</v>
      </c>
      <c r="T10" s="1" t="s">
        <v>218</v>
      </c>
      <c r="U10" s="1" t="s">
        <v>219</v>
      </c>
      <c r="V10" s="1" t="s">
        <v>220</v>
      </c>
    </row>
    <row r="11" s="1" customFormat="1" spans="1:22">
      <c r="A11" s="1" t="s">
        <v>62</v>
      </c>
      <c r="B11" s="1" t="s">
        <v>235</v>
      </c>
      <c r="C11" s="1" t="s">
        <v>66</v>
      </c>
      <c r="D11" s="1" t="s">
        <v>33</v>
      </c>
      <c r="E11" s="1" t="s">
        <v>60</v>
      </c>
      <c r="F11" s="1" t="s">
        <v>235</v>
      </c>
      <c r="G11" s="1" t="s">
        <v>232</v>
      </c>
      <c r="H11" s="1" t="s">
        <v>212</v>
      </c>
      <c r="I11" s="1" t="s">
        <v>64</v>
      </c>
      <c r="J11" s="1" t="s">
        <v>213</v>
      </c>
      <c r="K11" s="1" t="s">
        <v>64</v>
      </c>
      <c r="L11" s="1" t="s">
        <v>64</v>
      </c>
      <c r="M11" s="1" t="s">
        <v>214</v>
      </c>
      <c r="N11" s="1" t="s">
        <v>214</v>
      </c>
      <c r="O11" s="1" t="s">
        <v>14</v>
      </c>
      <c r="P11" s="1" t="s">
        <v>215</v>
      </c>
      <c r="Q11" s="1" t="s">
        <v>216</v>
      </c>
      <c r="R11" s="1" t="s">
        <v>236</v>
      </c>
      <c r="S11" s="1" t="s">
        <v>159</v>
      </c>
      <c r="T11" s="1" t="s">
        <v>218</v>
      </c>
      <c r="U11" s="1" t="s">
        <v>219</v>
      </c>
      <c r="V11" s="1" t="s">
        <v>220</v>
      </c>
    </row>
    <row r="12" s="1" customFormat="1" spans="1:22">
      <c r="A12" s="1" t="s">
        <v>59</v>
      </c>
      <c r="B12" s="1" t="s">
        <v>237</v>
      </c>
      <c r="C12" s="1" t="s">
        <v>61</v>
      </c>
      <c r="D12" s="1" t="s">
        <v>33</v>
      </c>
      <c r="E12" s="1" t="s">
        <v>60</v>
      </c>
      <c r="F12" s="1" t="s">
        <v>237</v>
      </c>
      <c r="G12" s="1" t="s">
        <v>235</v>
      </c>
      <c r="H12" s="1" t="s">
        <v>212</v>
      </c>
      <c r="I12" s="1" t="s">
        <v>41</v>
      </c>
      <c r="J12" s="1" t="s">
        <v>213</v>
      </c>
      <c r="K12" s="1" t="s">
        <v>41</v>
      </c>
      <c r="L12" s="1" t="s">
        <v>41</v>
      </c>
      <c r="M12" s="1" t="s">
        <v>214</v>
      </c>
      <c r="N12" s="1" t="s">
        <v>214</v>
      </c>
      <c r="O12" s="1" t="s">
        <v>14</v>
      </c>
      <c r="P12" s="1" t="s">
        <v>215</v>
      </c>
      <c r="Q12" s="1" t="s">
        <v>216</v>
      </c>
      <c r="R12" s="1" t="s">
        <v>238</v>
      </c>
      <c r="S12" s="1" t="s">
        <v>159</v>
      </c>
      <c r="T12" s="1" t="s">
        <v>218</v>
      </c>
      <c r="U12" s="1" t="s">
        <v>219</v>
      </c>
      <c r="V12" s="1" t="s">
        <v>220</v>
      </c>
    </row>
    <row r="13" s="1" customFormat="1" spans="1:22">
      <c r="A13" s="1" t="s">
        <v>50</v>
      </c>
      <c r="B13" s="1" t="s">
        <v>237</v>
      </c>
      <c r="C13" s="1" t="s">
        <v>57</v>
      </c>
      <c r="D13" s="1" t="s">
        <v>51</v>
      </c>
      <c r="E13" s="1" t="s">
        <v>54</v>
      </c>
      <c r="F13" s="1" t="s">
        <v>237</v>
      </c>
      <c r="G13" s="1" t="s">
        <v>235</v>
      </c>
      <c r="H13" s="1" t="s">
        <v>212</v>
      </c>
      <c r="I13" s="1" t="s">
        <v>55</v>
      </c>
      <c r="J13" s="1" t="s">
        <v>213</v>
      </c>
      <c r="K13" s="1" t="s">
        <v>55</v>
      </c>
      <c r="L13" s="1" t="s">
        <v>55</v>
      </c>
      <c r="M13" s="1" t="s">
        <v>214</v>
      </c>
      <c r="N13" s="1" t="s">
        <v>214</v>
      </c>
      <c r="O13" s="1" t="s">
        <v>14</v>
      </c>
      <c r="P13" s="1" t="s">
        <v>215</v>
      </c>
      <c r="Q13" s="1" t="s">
        <v>216</v>
      </c>
      <c r="R13" s="1" t="s">
        <v>239</v>
      </c>
      <c r="S13" s="1" t="s">
        <v>159</v>
      </c>
      <c r="T13" s="1" t="s">
        <v>218</v>
      </c>
      <c r="U13" s="1" t="s">
        <v>219</v>
      </c>
      <c r="V13" s="1" t="s">
        <v>220</v>
      </c>
    </row>
    <row r="14" s="1" customFormat="1" spans="1:22">
      <c r="A14" s="1" t="s">
        <v>135</v>
      </c>
      <c r="B14" s="1" t="s">
        <v>240</v>
      </c>
      <c r="C14" s="1" t="s">
        <v>142</v>
      </c>
      <c r="D14" s="1" t="s">
        <v>224</v>
      </c>
      <c r="E14" s="1" t="s">
        <v>138</v>
      </c>
      <c r="F14" s="1" t="s">
        <v>240</v>
      </c>
      <c r="G14" s="1" t="s">
        <v>211</v>
      </c>
      <c r="H14" s="1" t="s">
        <v>212</v>
      </c>
      <c r="I14" s="1" t="s">
        <v>140</v>
      </c>
      <c r="J14" s="1" t="s">
        <v>213</v>
      </c>
      <c r="K14" s="1" t="s">
        <v>140</v>
      </c>
      <c r="L14" s="1" t="s">
        <v>140</v>
      </c>
      <c r="M14" s="1" t="s">
        <v>214</v>
      </c>
      <c r="N14" s="1" t="s">
        <v>214</v>
      </c>
      <c r="O14" s="1" t="s">
        <v>14</v>
      </c>
      <c r="P14" s="1" t="s">
        <v>215</v>
      </c>
      <c r="Q14" s="1" t="s">
        <v>216</v>
      </c>
      <c r="R14" s="1" t="s">
        <v>241</v>
      </c>
      <c r="S14" s="1" t="s">
        <v>159</v>
      </c>
      <c r="T14" s="1" t="s">
        <v>218</v>
      </c>
      <c r="U14" s="1" t="s">
        <v>219</v>
      </c>
      <c r="V14" s="1" t="s">
        <v>220</v>
      </c>
    </row>
    <row r="15" s="1" customFormat="1" spans="1:22">
      <c r="A15" s="1" t="s">
        <v>32</v>
      </c>
      <c r="B15" s="1" t="s">
        <v>242</v>
      </c>
      <c r="C15" s="1" t="s">
        <v>43</v>
      </c>
      <c r="D15" s="1" t="s">
        <v>33</v>
      </c>
      <c r="E15" s="1" t="s">
        <v>38</v>
      </c>
      <c r="F15" s="1" t="s">
        <v>242</v>
      </c>
      <c r="G15" s="1" t="s">
        <v>240</v>
      </c>
      <c r="H15" s="1" t="s">
        <v>212</v>
      </c>
      <c r="I15" s="1" t="s">
        <v>41</v>
      </c>
      <c r="J15" s="1" t="s">
        <v>213</v>
      </c>
      <c r="K15" s="1" t="s">
        <v>41</v>
      </c>
      <c r="L15" s="1" t="s">
        <v>41</v>
      </c>
      <c r="M15" s="1" t="s">
        <v>214</v>
      </c>
      <c r="N15" s="1" t="s">
        <v>214</v>
      </c>
      <c r="O15" s="1" t="s">
        <v>14</v>
      </c>
      <c r="P15" s="1" t="s">
        <v>215</v>
      </c>
      <c r="Q15" s="1" t="s">
        <v>216</v>
      </c>
      <c r="R15" s="1" t="s">
        <v>243</v>
      </c>
      <c r="S15" s="1" t="s">
        <v>159</v>
      </c>
      <c r="T15" s="1" t="s">
        <v>218</v>
      </c>
      <c r="U15" s="1" t="s">
        <v>219</v>
      </c>
      <c r="V15" s="1" t="s">
        <v>220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2022-05-30T03:32:00Z</dcterms:created>
  <dcterms:modified xsi:type="dcterms:W3CDTF">2022-12-13T06:33:10Z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C4ABC8A6284B41758B4862D188C7E94C</vt:lpwstr>
  </property>
  <property fmtid="{D5CDD505-2E9C-101B-9397-08002B2CF9AE}" pid="3" name="KSOProductBuildVer">
    <vt:lpwstr>2052-11.1.0.12763</vt:lpwstr>
  </property>
</Properties>
</file>