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44525"/>
</workbook>
</file>

<file path=xl/sharedStrings.xml><?xml version="1.0" encoding="utf-8"?>
<sst xmlns="http://schemas.openxmlformats.org/spreadsheetml/2006/main" count="410" uniqueCount="199">
  <si>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</si>
  <si>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</si>
  <si>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</si>
  <si>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</si>
  <si>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</si>
  <si>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</si>
  <si>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</si>
  <si>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</si>
  <si>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</si>
  <si>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</si>
  <si>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</si>
  <si>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</si>
  <si>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</si>
  <si>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</si>
  <si>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</si>
  <si>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</si>
  <si>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</si>
  <si>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</si>
  <si>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</si>
  <si>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</si>
  <si>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</si>
  <si>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</si>
  <si>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</si>
  <si>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</si>
  <si>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</si>
  <si>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21008603149	</t>
  </si>
  <si>
    <t>Ctrip</t>
  </si>
  <si>
    <t>正常</t>
  </si>
  <si>
    <t>[沃灵顿]沃灵顿乡村酒店(Village Hotel Warrington)(37213655)</t>
  </si>
  <si>
    <t>双人房&lt;2人入住&gt;&lt;不退款&gt;</t>
  </si>
  <si>
    <t>USD</t>
  </si>
  <si>
    <t>Lyons/Andrew</t>
  </si>
  <si>
    <t>CA5326221213USD</t>
  </si>
  <si>
    <t>未提现</t>
  </si>
  <si>
    <t>携程开票</t>
  </si>
  <si>
    <t xml:space="preserve">2691780	</t>
  </si>
  <si>
    <t xml:space="preserve">116809283	</t>
  </si>
  <si>
    <t xml:space="preserve">21485908700	</t>
  </si>
  <si>
    <t>[檀香山]太平洋海滩酒店(Alohilani Resort Waikiki Beach)(37200143)</t>
  </si>
  <si>
    <t>客房, 1 张特大床, 部分海景&lt;2人入住&gt;&lt;不退款&gt;</t>
  </si>
  <si>
    <t>Okawa/Seiji</t>
  </si>
  <si>
    <t xml:space="preserve">2747465	</t>
  </si>
  <si>
    <t xml:space="preserve">	</t>
  </si>
  <si>
    <t xml:space="preserve">21765013074	</t>
  </si>
  <si>
    <t>[新加坡]新加坡悦乐加东酒店(SG Clean)(Village Hotel Katong by Far East Hospitality (SG Clean))(37206359)</t>
  </si>
  <si>
    <t>豪华房&lt;2人入住&gt;&lt;不退款&gt;</t>
  </si>
  <si>
    <t>nah/kyungmin</t>
  </si>
  <si>
    <t xml:space="preserve">2788144	</t>
  </si>
  <si>
    <t xml:space="preserve">194391604	</t>
  </si>
  <si>
    <t xml:space="preserve">21800766835	</t>
  </si>
  <si>
    <t>[普吉岛]安达曼白色海滩度假酒店(SHA Extra Plus)(Andaman White Beach Resort(SHA Extra Plus))(37225477)</t>
  </si>
  <si>
    <t>海景豪华房&lt;2人入住&gt;&lt;不退款&gt;</t>
  </si>
  <si>
    <t>Suchevakun/Phutthachot,Suchevakun/Phutthachot</t>
  </si>
  <si>
    <t xml:space="preserve">2799955	</t>
  </si>
  <si>
    <t xml:space="preserve">AWBR026429	</t>
  </si>
  <si>
    <t xml:space="preserve">21843739812	</t>
  </si>
  <si>
    <t>[八打灵再也]聚艺酒店(Qliq Damansara)(37281119)</t>
  </si>
  <si>
    <t>高级双床房&lt;2人入住&gt;&lt;不退款&gt;</t>
  </si>
  <si>
    <t>Alice Chin/Nyuk Yin</t>
  </si>
  <si>
    <t xml:space="preserve">2828300	</t>
  </si>
  <si>
    <t xml:space="preserve">acknowledge	</t>
  </si>
  <si>
    <t xml:space="preserve">21845987977	</t>
  </si>
  <si>
    <t>豪华双床房&lt;2人入住&gt;&lt;不退款&gt;</t>
  </si>
  <si>
    <t>Chloe/Chen</t>
  </si>
  <si>
    <t xml:space="preserve">2832146	</t>
  </si>
  <si>
    <t xml:space="preserve">47206385aa427dcd9	</t>
  </si>
  <si>
    <t xml:space="preserve">21848121476	</t>
  </si>
  <si>
    <t>[新加坡]新加坡庄家大酒店(Hotel Boss Singapore)(37198395)</t>
  </si>
  <si>
    <t>高级双人房带阳台&lt;至多连住5晚 &gt;&lt;2人入住&gt;&lt;不退款&gt;</t>
  </si>
  <si>
    <t>Yuen/Pui Tak Jacky</t>
  </si>
  <si>
    <t xml:space="preserve">2836085	</t>
  </si>
  <si>
    <t xml:space="preserve">R22/1201/104530654	</t>
  </si>
  <si>
    <t xml:space="preserve">21849457280	</t>
  </si>
  <si>
    <t>高级双床房&lt;至多连住5晚 &gt;&lt;2人入住&gt;&lt;不退款&gt;</t>
  </si>
  <si>
    <t>SOPANHAT/KONG,SOPHEARAK/HIN,KIMEACH/KONG,HENGLY/SOM</t>
  </si>
  <si>
    <t xml:space="preserve">2838538	</t>
  </si>
  <si>
    <t xml:space="preserve">R22/1202/094433755	</t>
  </si>
  <si>
    <t xml:space="preserve">21850528540	</t>
  </si>
  <si>
    <t>Vun/Jessie,Vun/Shi Yee</t>
  </si>
  <si>
    <t xml:space="preserve">2840787	</t>
  </si>
  <si>
    <t xml:space="preserve">21858448191	</t>
  </si>
  <si>
    <t>[吉隆坡]吉隆坡柏威年酒店 · 悦榕庄管理(Pavilion Hotel Kuala Lumpur Managed by Banyan Tree)(40759685)</t>
  </si>
  <si>
    <t>城市绿洲俱乐部特大床房&lt;2人入住&gt;&lt;不退款&gt;&lt;早餐&gt;</t>
  </si>
  <si>
    <t>yong Koh/Chung,yong Koh/Chung</t>
  </si>
  <si>
    <t xml:space="preserve">2854194	</t>
  </si>
  <si>
    <t xml:space="preserve">207379	</t>
  </si>
  <si>
    <t xml:space="preserve">999221870742058	</t>
  </si>
  <si>
    <t>[宿务]哈罗德爱富特宿雾(Harolds Evotel Cebu)(39047358)</t>
  </si>
  <si>
    <t>高级房&lt;2人入住&gt;&lt;不退款&gt;</t>
  </si>
  <si>
    <t>Christille Sagayno/Jean,Christille Sagayno/Jean</t>
  </si>
  <si>
    <t xml:space="preserve">2859948	</t>
  </si>
  <si>
    <t>取消</t>
  </si>
  <si>
    <t>，</t>
  </si>
  <si>
    <t>A221213102917481</t>
  </si>
  <si>
    <t>A221213103027481</t>
  </si>
  <si>
    <t>USD / HKD 当前参考汇率: 7.77396</t>
  </si>
  <si>
    <t>总计：2949 USD/
22925.41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</si>
  <si>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</si>
  <si>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</si>
  <si>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</si>
  <si>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</si>
  <si>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</si>
  <si>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</si>
  <si>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</si>
  <si>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</si>
  <si>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</si>
  <si>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</si>
  <si>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</si>
  <si>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</si>
  <si>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</si>
  <si>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</si>
  <si>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</si>
  <si>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</si>
  <si>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</si>
  <si>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</si>
  <si>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</si>
  <si>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2022-12-07</t>
  </si>
  <si>
    <t>2854194</t>
  </si>
  <si>
    <t>吉隆坡柏威年酒店 · 悦榕庄管理</t>
  </si>
  <si>
    <t>yong Koh Chung,yong Koh Chung</t>
  </si>
  <si>
    <t>2022-12-08</t>
  </si>
  <si>
    <t>2022-12-10</t>
  </si>
  <si>
    <t>退房日周结</t>
  </si>
  <si>
    <t>2545.68</t>
  </si>
  <si>
    <t>363.00</t>
  </si>
  <si>
    <t>0</t>
  </si>
  <si>
    <t>0.00</t>
  </si>
  <si>
    <t>携程盛景国际直连</t>
  </si>
  <si>
    <t>01.010677</t>
  </si>
  <si>
    <t>2022-12-07 17:12:26</t>
  </si>
  <si>
    <t>否</t>
  </si>
  <si>
    <t>汇智国际旅游发展有限公司</t>
  </si>
  <si>
    <t>直采</t>
  </si>
  <si>
    <t>马来西亚</t>
  </si>
  <si>
    <t>2022-12-02</t>
  </si>
  <si>
    <t>2840787</t>
  </si>
  <si>
    <t>聚艺酒店</t>
  </si>
  <si>
    <t>Vun Jessie,Vun Shi Yee</t>
  </si>
  <si>
    <t>2022-12-09</t>
  </si>
  <si>
    <t>806.16</t>
  </si>
  <si>
    <t>114.00</t>
  </si>
  <si>
    <t>2022-12-02 17:59:59</t>
  </si>
  <si>
    <t>直连</t>
  </si>
  <si>
    <t>2022-12-01</t>
  </si>
  <si>
    <t>2838538</t>
  </si>
  <si>
    <t>新加坡庄家大酒店</t>
  </si>
  <si>
    <t>SOPANHAT KONG,SOPHEARAK HIN,KIMEACH KONG,HENGLY SOM</t>
  </si>
  <si>
    <t>3327.34</t>
  </si>
  <si>
    <t>468.00</t>
  </si>
  <si>
    <t>2022-12-02 12:24:36</t>
  </si>
  <si>
    <t>新加坡</t>
  </si>
  <si>
    <t>2836085</t>
  </si>
  <si>
    <t>Yuen Pui Tak Jacky</t>
  </si>
  <si>
    <t>2022-12-06</t>
  </si>
  <si>
    <t>3358.74</t>
  </si>
  <si>
    <t>2022-12-01 10:49:40</t>
  </si>
  <si>
    <t>2022-11-29</t>
  </si>
  <si>
    <t>2832146</t>
  </si>
  <si>
    <t>Chloe Chen</t>
  </si>
  <si>
    <t>368.47</t>
  </si>
  <si>
    <t>51.00</t>
  </si>
  <si>
    <t>2022-11-29 14:43:54</t>
  </si>
  <si>
    <t>2022-11-27</t>
  </si>
  <si>
    <t>2828300</t>
  </si>
  <si>
    <t>Alice Chin Nyuk Yin</t>
  </si>
  <si>
    <t>301.68</t>
  </si>
  <si>
    <t>42.00</t>
  </si>
  <si>
    <t>2022-11-27 20:33:05</t>
  </si>
  <si>
    <t>2022-11-15</t>
  </si>
  <si>
    <t>2799955</t>
  </si>
  <si>
    <t>安达曼白沙滩度假村</t>
  </si>
  <si>
    <t>Suchevakun Phutthachot,Suchevakun Phutthachot</t>
  </si>
  <si>
    <t>1332.66</t>
  </si>
  <si>
    <t>188.00</t>
  </si>
  <si>
    <t>2022-11-16 09:29:28</t>
  </si>
  <si>
    <t>泰国</t>
  </si>
  <si>
    <t>2022-11-10</t>
  </si>
  <si>
    <t>2788144</t>
  </si>
  <si>
    <t>新加坡悦乐加东酒店</t>
  </si>
  <si>
    <t>nah kyungmin</t>
  </si>
  <si>
    <t>6577.56</t>
  </si>
  <si>
    <t>906.00</t>
  </si>
  <si>
    <t>2022-11-15 15:17:55</t>
  </si>
  <si>
    <t>2022-10-19</t>
  </si>
  <si>
    <t>2747465</t>
  </si>
  <si>
    <t>阿洛希拉尼威基基海滩度假村</t>
  </si>
  <si>
    <t>Okawa Seiji</t>
  </si>
  <si>
    <t>1956.46</t>
  </si>
  <si>
    <t>271.00</t>
  </si>
  <si>
    <t>2022-10-19 03:41:50</t>
  </si>
  <si>
    <t>美国</t>
  </si>
  <si>
    <t>2022-09-14</t>
  </si>
  <si>
    <t>2691780</t>
  </si>
  <si>
    <t>沃灵顿乡村酒店</t>
  </si>
  <si>
    <t>Lyons Andrew</t>
  </si>
  <si>
    <t>544.78</t>
  </si>
  <si>
    <t>78.00</t>
  </si>
  <si>
    <t>2022-09-14 22:03:27</t>
  </si>
  <si>
    <t>英国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</si>
</sst>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14</xdr:col>
      <xdr:colOff>114300</xdr:colOff>
      <xdr:row>53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315575" cy="5105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44904</v>
      </c>
      <c r="G2" s="6">
        <v>44905</v>
      </c>
      <c r="H2" s="4">
        <v>1</v>
      </c>
      <c r="I2" s="4">
        <v>1</v>
      </c>
      <c r="J2" s="4">
        <v>1</v>
      </c>
      <c r="K2" s="4" t="s">
        <v>30</v>
      </c>
      <c r="L2" s="4">
        <v>78</v>
      </c>
      <c r="M2" s="4">
        <v>78</v>
      </c>
      <c r="N2" s="4" t="s">
        <v>31</v>
      </c>
      <c r="O2" s="4" t="s">
        <v>32</v>
      </c>
      <c r="P2" s="4" t="s">
        <v>33</v>
      </c>
      <c r="Q2" s="4">
        <v>0</v>
      </c>
      <c r="R2" s="7">
        <v>44818</v>
      </c>
      <c r="S2" s="6">
        <v>44908</v>
      </c>
      <c r="T2" s="4" t="s">
        <v>34</v>
      </c>
      <c r="U2" s="4">
        <v>78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44904</v>
      </c>
      <c r="G3" s="6">
        <v>44905</v>
      </c>
      <c r="H3" s="4">
        <v>1</v>
      </c>
      <c r="I3" s="4">
        <v>1</v>
      </c>
      <c r="J3" s="4">
        <v>1</v>
      </c>
      <c r="K3" s="4" t="s">
        <v>30</v>
      </c>
      <c r="L3" s="4">
        <v>271</v>
      </c>
      <c r="M3" s="4">
        <v>271</v>
      </c>
      <c r="N3" s="4" t="s">
        <v>40</v>
      </c>
      <c r="O3" s="4" t="s">
        <v>32</v>
      </c>
      <c r="P3" s="4" t="s">
        <v>33</v>
      </c>
      <c r="Q3" s="4">
        <v>0</v>
      </c>
      <c r="R3" s="7">
        <v>44853</v>
      </c>
      <c r="S3" s="6">
        <v>44908</v>
      </c>
      <c r="T3" s="4" t="s">
        <v>34</v>
      </c>
      <c r="U3" s="4">
        <v>271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44901</v>
      </c>
      <c r="G4" s="6">
        <v>44905</v>
      </c>
      <c r="H4" s="4">
        <v>2</v>
      </c>
      <c r="I4" s="4">
        <v>4</v>
      </c>
      <c r="J4" s="4">
        <v>8</v>
      </c>
      <c r="K4" s="4" t="s">
        <v>30</v>
      </c>
      <c r="L4" s="4">
        <v>906</v>
      </c>
      <c r="M4" s="4">
        <v>906</v>
      </c>
      <c r="N4" s="4" t="s">
        <v>46</v>
      </c>
      <c r="O4" s="4" t="s">
        <v>32</v>
      </c>
      <c r="P4" s="4" t="s">
        <v>33</v>
      </c>
      <c r="Q4" s="4">
        <v>0</v>
      </c>
      <c r="R4" s="7">
        <v>44875</v>
      </c>
      <c r="S4" s="6">
        <v>44908</v>
      </c>
      <c r="T4" s="4" t="s">
        <v>34</v>
      </c>
      <c r="U4" s="4">
        <v>906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44903</v>
      </c>
      <c r="G5" s="6">
        <v>44905</v>
      </c>
      <c r="H5" s="4">
        <v>1</v>
      </c>
      <c r="I5" s="4">
        <v>2</v>
      </c>
      <c r="J5" s="4">
        <v>2</v>
      </c>
      <c r="K5" s="4" t="s">
        <v>30</v>
      </c>
      <c r="L5" s="4">
        <v>188</v>
      </c>
      <c r="M5" s="4">
        <v>188</v>
      </c>
      <c r="N5" s="4" t="s">
        <v>52</v>
      </c>
      <c r="O5" s="4" t="s">
        <v>32</v>
      </c>
      <c r="P5" s="4" t="s">
        <v>33</v>
      </c>
      <c r="Q5" s="4">
        <v>0</v>
      </c>
      <c r="R5" s="7">
        <v>44880</v>
      </c>
      <c r="S5" s="6">
        <v>44908</v>
      </c>
      <c r="T5" s="4" t="s">
        <v>34</v>
      </c>
      <c r="U5" s="4">
        <v>188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44904</v>
      </c>
      <c r="G6" s="6">
        <v>44905</v>
      </c>
      <c r="H6" s="4">
        <v>1</v>
      </c>
      <c r="I6" s="4">
        <v>1</v>
      </c>
      <c r="J6" s="4">
        <v>1</v>
      </c>
      <c r="K6" s="4" t="s">
        <v>30</v>
      </c>
      <c r="L6" s="4">
        <v>42</v>
      </c>
      <c r="M6" s="4">
        <v>42</v>
      </c>
      <c r="N6" s="4" t="s">
        <v>58</v>
      </c>
      <c r="O6" s="4" t="s">
        <v>32</v>
      </c>
      <c r="P6" s="4" t="s">
        <v>33</v>
      </c>
      <c r="Q6" s="4">
        <v>0</v>
      </c>
      <c r="R6" s="7">
        <v>44892</v>
      </c>
      <c r="S6" s="6">
        <v>44908</v>
      </c>
      <c r="T6" s="4" t="s">
        <v>34</v>
      </c>
      <c r="U6" s="4">
        <v>42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56</v>
      </c>
      <c r="E7" s="4" t="s">
        <v>62</v>
      </c>
      <c r="F7" s="6">
        <v>44904</v>
      </c>
      <c r="G7" s="6">
        <v>44905</v>
      </c>
      <c r="H7" s="4">
        <v>1</v>
      </c>
      <c r="I7" s="4">
        <v>1</v>
      </c>
      <c r="J7" s="4">
        <v>1</v>
      </c>
      <c r="K7" s="4" t="s">
        <v>30</v>
      </c>
      <c r="L7" s="4">
        <v>51</v>
      </c>
      <c r="M7" s="4">
        <v>51</v>
      </c>
      <c r="N7" s="4" t="s">
        <v>63</v>
      </c>
      <c r="O7" s="4" t="s">
        <v>32</v>
      </c>
      <c r="P7" s="4" t="s">
        <v>33</v>
      </c>
      <c r="Q7" s="4">
        <v>0</v>
      </c>
      <c r="R7" s="7">
        <v>44894</v>
      </c>
      <c r="S7" s="6">
        <v>44908</v>
      </c>
      <c r="T7" s="4" t="s">
        <v>34</v>
      </c>
      <c r="U7" s="4">
        <v>51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44901</v>
      </c>
      <c r="G8" s="6">
        <v>44905</v>
      </c>
      <c r="H8" s="4">
        <v>1</v>
      </c>
      <c r="I8" s="4">
        <v>4</v>
      </c>
      <c r="J8" s="4">
        <v>4</v>
      </c>
      <c r="K8" s="4" t="s">
        <v>30</v>
      </c>
      <c r="L8" s="4">
        <v>468</v>
      </c>
      <c r="M8" s="4">
        <v>468</v>
      </c>
      <c r="N8" s="4" t="s">
        <v>69</v>
      </c>
      <c r="O8" s="4" t="s">
        <v>32</v>
      </c>
      <c r="P8" s="4" t="s">
        <v>33</v>
      </c>
      <c r="Q8" s="4">
        <v>0</v>
      </c>
      <c r="R8" s="7">
        <v>44896</v>
      </c>
      <c r="S8" s="6">
        <v>44908</v>
      </c>
      <c r="T8" s="4" t="s">
        <v>34</v>
      </c>
      <c r="U8" s="4">
        <v>468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67</v>
      </c>
      <c r="E9" s="4" t="s">
        <v>73</v>
      </c>
      <c r="F9" s="6">
        <v>44903</v>
      </c>
      <c r="G9" s="6">
        <v>44905</v>
      </c>
      <c r="H9" s="4">
        <v>2</v>
      </c>
      <c r="I9" s="4">
        <v>2</v>
      </c>
      <c r="J9" s="4">
        <v>4</v>
      </c>
      <c r="K9" s="4" t="s">
        <v>30</v>
      </c>
      <c r="L9" s="4">
        <v>468</v>
      </c>
      <c r="M9" s="4">
        <v>468</v>
      </c>
      <c r="N9" s="4" t="s">
        <v>74</v>
      </c>
      <c r="O9" s="4" t="s">
        <v>32</v>
      </c>
      <c r="P9" s="4" t="s">
        <v>33</v>
      </c>
      <c r="Q9" s="4">
        <v>0</v>
      </c>
      <c r="R9" s="7">
        <v>44896</v>
      </c>
      <c r="S9" s="6">
        <v>44908</v>
      </c>
      <c r="T9" s="4" t="s">
        <v>34</v>
      </c>
      <c r="U9" s="4">
        <v>468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56</v>
      </c>
      <c r="E10" s="4" t="s">
        <v>62</v>
      </c>
      <c r="F10" s="6">
        <v>44904</v>
      </c>
      <c r="G10" s="6">
        <v>44905</v>
      </c>
      <c r="H10" s="4">
        <v>2</v>
      </c>
      <c r="I10" s="4">
        <v>1</v>
      </c>
      <c r="J10" s="4">
        <v>2</v>
      </c>
      <c r="K10" s="4" t="s">
        <v>30</v>
      </c>
      <c r="L10" s="4">
        <v>114</v>
      </c>
      <c r="M10" s="4">
        <v>114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44897</v>
      </c>
      <c r="S10" s="6">
        <v>44908</v>
      </c>
      <c r="T10" s="4" t="s">
        <v>34</v>
      </c>
      <c r="U10" s="4">
        <v>114</v>
      </c>
      <c r="V10" s="4">
        <v>0</v>
      </c>
      <c r="W10" s="4">
        <v>0</v>
      </c>
      <c r="X10" s="4" t="s">
        <v>79</v>
      </c>
      <c r="Y10" s="4" t="s">
        <v>42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44903</v>
      </c>
      <c r="G11" s="6">
        <v>44905</v>
      </c>
      <c r="H11" s="4">
        <v>1</v>
      </c>
      <c r="I11" s="4">
        <v>2</v>
      </c>
      <c r="J11" s="4">
        <v>2</v>
      </c>
      <c r="K11" s="4" t="s">
        <v>30</v>
      </c>
      <c r="L11" s="4">
        <v>363</v>
      </c>
      <c r="M11" s="4">
        <v>363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44902</v>
      </c>
      <c r="S11" s="6">
        <v>44908</v>
      </c>
      <c r="T11" s="4" t="s">
        <v>34</v>
      </c>
      <c r="U11" s="4">
        <v>363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44904</v>
      </c>
      <c r="G12" s="6">
        <v>44905</v>
      </c>
      <c r="H12" s="4">
        <v>1</v>
      </c>
      <c r="I12" s="4">
        <v>1</v>
      </c>
      <c r="J12" s="4">
        <v>1</v>
      </c>
      <c r="K12" s="4" t="s">
        <v>30</v>
      </c>
      <c r="L12" s="4">
        <v>51</v>
      </c>
      <c r="M12" s="4">
        <v>51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44904</v>
      </c>
      <c r="S12" s="6">
        <v>44908</v>
      </c>
      <c r="T12" s="4" t="s">
        <v>34</v>
      </c>
      <c r="U12" s="4">
        <v>51</v>
      </c>
      <c r="V12" s="4">
        <v>0</v>
      </c>
      <c r="W12" s="4">
        <v>0</v>
      </c>
      <c r="X12" s="4" t="s">
        <v>90</v>
      </c>
      <c r="Y12" s="4" t="s">
        <v>42</v>
      </c>
    </row>
    <row r="13" s="4" customFormat="1" spans="1:25">
      <c r="A13" s="4" t="s">
        <v>86</v>
      </c>
      <c r="B13" s="4" t="s">
        <v>26</v>
      </c>
      <c r="C13" s="4" t="s">
        <v>91</v>
      </c>
      <c r="D13" s="4" t="s">
        <v>87</v>
      </c>
      <c r="E13" s="4" t="s">
        <v>88</v>
      </c>
      <c r="F13" s="6">
        <v>44904</v>
      </c>
      <c r="G13" s="6">
        <v>44905</v>
      </c>
      <c r="H13" s="4">
        <v>1</v>
      </c>
      <c r="I13" s="4">
        <v>1</v>
      </c>
      <c r="J13" s="4">
        <v>1</v>
      </c>
      <c r="K13" s="4" t="s">
        <v>30</v>
      </c>
      <c r="L13" s="4">
        <v>-51</v>
      </c>
      <c r="M13" s="4">
        <v>-51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44904</v>
      </c>
      <c r="S13" s="6">
        <v>44908</v>
      </c>
      <c r="T13" s="4" t="s">
        <v>34</v>
      </c>
      <c r="U13" s="4">
        <v>-51</v>
      </c>
      <c r="V13" s="4">
        <v>0</v>
      </c>
      <c r="W13" s="4">
        <v>0</v>
      </c>
      <c r="X13" s="4" t="s">
        <v>90</v>
      </c>
      <c r="Y1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"/>
  <sheetViews>
    <sheetView tabSelected="1" workbookViewId="0">
      <selection activeCell="A17" sqref="A17:D20"/>
    </sheetView>
  </sheetViews>
  <sheetFormatPr defaultColWidth="9" defaultRowHeight="13.5"/>
  <cols>
    <col min="1" max="1" width="12.625" style="4"/>
    <col min="2" max="2" width="10.375" style="4"/>
    <col min="3" max="3" width="11.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92</v>
      </c>
    </row>
    <row r="2" s="4" customFormat="1" spans="1:9">
      <c r="A2" s="5">
        <v>21008603149</v>
      </c>
      <c r="B2" s="6">
        <v>44904</v>
      </c>
      <c r="C2" s="6">
        <v>44905</v>
      </c>
      <c r="D2" s="4">
        <v>78</v>
      </c>
      <c r="E2" s="4" t="str">
        <f>VLOOKUP(A2,HOP!A:L,12,0)</f>
        <v>78.00</v>
      </c>
      <c r="F2" s="4" t="str">
        <f>VLOOKUP(A2,HOP!A:C,3,0)</f>
        <v>2691780</v>
      </c>
      <c r="G2" s="4">
        <f>D2-E2</f>
        <v>0</v>
      </c>
      <c r="H2" s="4" t="str">
        <f>$H$1&amp;F2</f>
        <v>，2691780</v>
      </c>
      <c r="I2" s="4" t="str">
        <f>VLOOKUP(A2,HOP!A:U,21,0)</f>
        <v>直连</v>
      </c>
    </row>
    <row r="3" s="4" customFormat="1" spans="1:9">
      <c r="A3" s="5">
        <v>21485908700</v>
      </c>
      <c r="B3" s="6">
        <v>44904</v>
      </c>
      <c r="C3" s="6">
        <v>44905</v>
      </c>
      <c r="D3" s="4">
        <v>271</v>
      </c>
      <c r="E3" s="4" t="str">
        <f>VLOOKUP(A3,HOP!A:L,12,0)</f>
        <v>271.00</v>
      </c>
      <c r="F3" s="4" t="str">
        <f>VLOOKUP(A3,HOP!A:C,3,0)</f>
        <v>2747465</v>
      </c>
      <c r="G3" s="4">
        <f t="shared" ref="G3:G12" si="0">D3-E3</f>
        <v>0</v>
      </c>
      <c r="H3" s="4" t="str">
        <f t="shared" ref="H3:H12" si="1">$H$1&amp;F3</f>
        <v>，2747465</v>
      </c>
      <c r="I3" s="4" t="str">
        <f>VLOOKUP(A3,HOP!A:U,21,0)</f>
        <v>直连</v>
      </c>
    </row>
    <row r="4" s="4" customFormat="1" spans="1:9">
      <c r="A4" s="5">
        <v>21765013074</v>
      </c>
      <c r="B4" s="6">
        <v>44901</v>
      </c>
      <c r="C4" s="6">
        <v>44905</v>
      </c>
      <c r="D4" s="4">
        <v>906</v>
      </c>
      <c r="E4" s="4" t="str">
        <f>VLOOKUP(A4,HOP!A:L,12,0)</f>
        <v>906.00</v>
      </c>
      <c r="F4" s="4" t="str">
        <f>VLOOKUP(A4,HOP!A:C,3,0)</f>
        <v>2788144</v>
      </c>
      <c r="G4" s="4">
        <f t="shared" si="0"/>
        <v>0</v>
      </c>
      <c r="H4" s="4" t="str">
        <f t="shared" si="1"/>
        <v>，2788144</v>
      </c>
      <c r="I4" s="4" t="str">
        <f>VLOOKUP(A4,HOP!A:U,21,0)</f>
        <v>直采</v>
      </c>
    </row>
    <row r="5" s="4" customFormat="1" spans="1:9">
      <c r="A5" s="5">
        <v>21800766835</v>
      </c>
      <c r="B5" s="6">
        <v>44903</v>
      </c>
      <c r="C5" s="6">
        <v>44905</v>
      </c>
      <c r="D5" s="4">
        <v>188</v>
      </c>
      <c r="E5" s="4" t="str">
        <f>VLOOKUP(A5,HOP!A:L,12,0)</f>
        <v>188.00</v>
      </c>
      <c r="F5" s="4" t="str">
        <f>VLOOKUP(A5,HOP!A:C,3,0)</f>
        <v>2799955</v>
      </c>
      <c r="G5" s="4">
        <f t="shared" si="0"/>
        <v>0</v>
      </c>
      <c r="H5" s="4" t="str">
        <f t="shared" si="1"/>
        <v>，2799955</v>
      </c>
      <c r="I5" s="4" t="str">
        <f>VLOOKUP(A5,HOP!A:U,21,0)</f>
        <v>直采</v>
      </c>
    </row>
    <row r="6" s="4" customFormat="1" spans="1:9">
      <c r="A6" s="5">
        <v>21843739812</v>
      </c>
      <c r="B6" s="6">
        <v>44904</v>
      </c>
      <c r="C6" s="6">
        <v>44905</v>
      </c>
      <c r="D6" s="4">
        <v>42</v>
      </c>
      <c r="E6" s="4" t="str">
        <f>VLOOKUP(A6,HOP!A:L,12,0)</f>
        <v>42.00</v>
      </c>
      <c r="F6" s="4" t="str">
        <f>VLOOKUP(A6,HOP!A:C,3,0)</f>
        <v>2828300</v>
      </c>
      <c r="G6" s="4">
        <f t="shared" si="0"/>
        <v>0</v>
      </c>
      <c r="H6" s="4" t="str">
        <f t="shared" si="1"/>
        <v>，2828300</v>
      </c>
      <c r="I6" s="4" t="str">
        <f>VLOOKUP(A6,HOP!A:U,21,0)</f>
        <v>直连</v>
      </c>
    </row>
    <row r="7" s="4" customFormat="1" spans="1:9">
      <c r="A7" s="5">
        <v>21845987977</v>
      </c>
      <c r="B7" s="6">
        <v>44904</v>
      </c>
      <c r="C7" s="6">
        <v>44905</v>
      </c>
      <c r="D7" s="4">
        <v>51</v>
      </c>
      <c r="E7" s="4" t="str">
        <f>VLOOKUP(A7,HOP!A:L,12,0)</f>
        <v>51.00</v>
      </c>
      <c r="F7" s="4" t="str">
        <f>VLOOKUP(A7,HOP!A:C,3,0)</f>
        <v>2832146</v>
      </c>
      <c r="G7" s="4">
        <f t="shared" si="0"/>
        <v>0</v>
      </c>
      <c r="H7" s="4" t="str">
        <f t="shared" si="1"/>
        <v>，2832146</v>
      </c>
      <c r="I7" s="4" t="str">
        <f>VLOOKUP(A7,HOP!A:U,21,0)</f>
        <v>直连</v>
      </c>
    </row>
    <row r="8" s="4" customFormat="1" spans="1:9">
      <c r="A8" s="5">
        <v>21848121476</v>
      </c>
      <c r="B8" s="6">
        <v>44901</v>
      </c>
      <c r="C8" s="6">
        <v>44905</v>
      </c>
      <c r="D8" s="4">
        <v>468</v>
      </c>
      <c r="E8" s="4" t="str">
        <f>VLOOKUP(A8,HOP!A:L,12,0)</f>
        <v>468.00</v>
      </c>
      <c r="F8" s="4" t="str">
        <f>VLOOKUP(A8,HOP!A:C,3,0)</f>
        <v>2836085</v>
      </c>
      <c r="G8" s="4">
        <f t="shared" si="0"/>
        <v>0</v>
      </c>
      <c r="H8" s="4" t="str">
        <f t="shared" si="1"/>
        <v>，2836085</v>
      </c>
      <c r="I8" s="4" t="str">
        <f>VLOOKUP(A8,HOP!A:U,21,0)</f>
        <v>直采</v>
      </c>
    </row>
    <row r="9" s="4" customFormat="1" spans="1:9">
      <c r="A9" s="5">
        <v>21849457280</v>
      </c>
      <c r="B9" s="6">
        <v>44903</v>
      </c>
      <c r="C9" s="6">
        <v>44905</v>
      </c>
      <c r="D9" s="4">
        <v>468</v>
      </c>
      <c r="E9" s="4" t="str">
        <f>VLOOKUP(A9,HOP!A:L,12,0)</f>
        <v>468.00</v>
      </c>
      <c r="F9" s="4" t="str">
        <f>VLOOKUP(A9,HOP!A:C,3,0)</f>
        <v>2838538</v>
      </c>
      <c r="G9" s="4">
        <f t="shared" si="0"/>
        <v>0</v>
      </c>
      <c r="H9" s="4" t="str">
        <f t="shared" si="1"/>
        <v>，2838538</v>
      </c>
      <c r="I9" s="4" t="str">
        <f>VLOOKUP(A9,HOP!A:U,21,0)</f>
        <v>直采</v>
      </c>
    </row>
    <row r="10" s="4" customFormat="1" spans="1:9">
      <c r="A10" s="5">
        <v>21850528540</v>
      </c>
      <c r="B10" s="6">
        <v>44904</v>
      </c>
      <c r="C10" s="6">
        <v>44905</v>
      </c>
      <c r="D10" s="4">
        <v>114</v>
      </c>
      <c r="E10" s="4" t="str">
        <f>VLOOKUP(A10,HOP!A:L,12,0)</f>
        <v>114.00</v>
      </c>
      <c r="F10" s="4" t="str">
        <f>VLOOKUP(A10,HOP!A:C,3,0)</f>
        <v>2840787</v>
      </c>
      <c r="G10" s="4">
        <f t="shared" si="0"/>
        <v>0</v>
      </c>
      <c r="H10" s="4" t="str">
        <f t="shared" si="1"/>
        <v>，2840787</v>
      </c>
      <c r="I10" s="4" t="str">
        <f>VLOOKUP(A10,HOP!A:U,21,0)</f>
        <v>直连</v>
      </c>
    </row>
    <row r="11" s="4" customFormat="1" spans="1:9">
      <c r="A11" s="5">
        <v>21858448191</v>
      </c>
      <c r="B11" s="6">
        <v>44903</v>
      </c>
      <c r="C11" s="6">
        <v>44905</v>
      </c>
      <c r="D11" s="4">
        <v>363</v>
      </c>
      <c r="E11" s="4" t="str">
        <f>VLOOKUP(A11,HOP!A:L,12,0)</f>
        <v>363.00</v>
      </c>
      <c r="F11" s="4" t="str">
        <f>VLOOKUP(A11,HOP!A:C,3,0)</f>
        <v>2854194</v>
      </c>
      <c r="G11" s="4">
        <f t="shared" si="0"/>
        <v>0</v>
      </c>
      <c r="H11" s="4" t="str">
        <f t="shared" si="1"/>
        <v>，2854194</v>
      </c>
      <c r="I11" s="4" t="str">
        <f>VLOOKUP(A11,HOP!A:U,21,0)</f>
        <v>直采</v>
      </c>
    </row>
    <row r="12" s="4" customFormat="1" hidden="1" spans="1:9">
      <c r="A12" s="5">
        <v>999221870742058</v>
      </c>
      <c r="B12" s="6">
        <v>44904</v>
      </c>
      <c r="C12" s="6">
        <v>44905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4" spans="4:4">
      <c r="D14" s="4">
        <f>SUM(D2:D13)</f>
        <v>2949</v>
      </c>
    </row>
    <row r="17" spans="1:4">
      <c r="A17" s="4" t="s">
        <v>93</v>
      </c>
      <c r="C17" s="4">
        <v>2393</v>
      </c>
      <c r="D17" s="4">
        <v>18603.09</v>
      </c>
    </row>
    <row r="18" spans="1:4">
      <c r="A18" s="4" t="s">
        <v>94</v>
      </c>
      <c r="C18" s="4">
        <v>556</v>
      </c>
      <c r="D18" s="4">
        <v>4322.32</v>
      </c>
    </row>
    <row r="19" spans="1:4">
      <c r="A19" s="4" t="s">
        <v>95</v>
      </c>
      <c r="C19" s="4">
        <f>SUBTOTAL(9,C17:C18)</f>
        <v>2949</v>
      </c>
      <c r="D19" s="4">
        <f>SUBTOTAL(9,D17:D18)</f>
        <v>22925.41</v>
      </c>
    </row>
    <row r="20" spans="1:1">
      <c r="A20" s="4" t="s">
        <v>96</v>
      </c>
    </row>
  </sheetData>
  <autoFilter ref="A1:XFD20">
    <filterColumn colId="3">
      <filters blank="1">
        <filter val="51"/>
        <filter val="271"/>
        <filter val="42"/>
        <filter val="363"/>
        <filter val="114"/>
        <filter val="906"/>
        <filter val="78"/>
        <filter val="188"/>
        <filter val="468"/>
        <filter val="29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97</v>
      </c>
      <c r="B1" s="2" t="s">
        <v>98</v>
      </c>
      <c r="C1" s="2" t="s">
        <v>99</v>
      </c>
      <c r="D1" s="2" t="s">
        <v>100</v>
      </c>
      <c r="E1" s="2" t="s">
        <v>13</v>
      </c>
      <c r="F1" s="2" t="s">
        <v>5</v>
      </c>
      <c r="G1" s="2" t="s">
        <v>6</v>
      </c>
      <c r="H1" s="2" t="s">
        <v>101</v>
      </c>
      <c r="I1" s="2" t="s">
        <v>102</v>
      </c>
      <c r="J1" s="2" t="s">
        <v>103</v>
      </c>
      <c r="K1" s="2" t="s">
        <v>104</v>
      </c>
      <c r="L1" s="2" t="s">
        <v>105</v>
      </c>
      <c r="M1" s="2" t="s">
        <v>106</v>
      </c>
      <c r="N1" s="2" t="s">
        <v>107</v>
      </c>
      <c r="O1" s="2" t="s">
        <v>108</v>
      </c>
      <c r="P1" s="2" t="s">
        <v>109</v>
      </c>
      <c r="Q1" s="2" t="s">
        <v>110</v>
      </c>
      <c r="R1" s="2" t="s">
        <v>111</v>
      </c>
      <c r="S1" s="2" t="s">
        <v>112</v>
      </c>
      <c r="T1" s="2" t="s">
        <v>113</v>
      </c>
      <c r="U1" s="2" t="s">
        <v>114</v>
      </c>
      <c r="V1" s="2" t="s">
        <v>115</v>
      </c>
    </row>
    <row r="2" s="1" customFormat="1" spans="1:22">
      <c r="A2" s="3">
        <v>21858448191</v>
      </c>
      <c r="B2" s="1" t="s">
        <v>116</v>
      </c>
      <c r="C2" s="1" t="s">
        <v>117</v>
      </c>
      <c r="D2" s="1" t="s">
        <v>118</v>
      </c>
      <c r="E2" s="1" t="s">
        <v>119</v>
      </c>
      <c r="F2" s="1" t="s">
        <v>120</v>
      </c>
      <c r="G2" s="1" t="s">
        <v>121</v>
      </c>
      <c r="H2" s="1" t="s">
        <v>122</v>
      </c>
      <c r="I2" s="1" t="s">
        <v>123</v>
      </c>
      <c r="J2" s="1" t="s">
        <v>30</v>
      </c>
      <c r="K2" s="1" t="s">
        <v>124</v>
      </c>
      <c r="L2" s="1" t="s">
        <v>124</v>
      </c>
      <c r="M2" s="1" t="s">
        <v>125</v>
      </c>
      <c r="N2" s="1" t="s">
        <v>125</v>
      </c>
      <c r="O2" s="1" t="s">
        <v>126</v>
      </c>
      <c r="P2" s="1" t="s">
        <v>127</v>
      </c>
      <c r="Q2" s="1" t="s">
        <v>128</v>
      </c>
      <c r="R2" s="1" t="s">
        <v>129</v>
      </c>
      <c r="S2" s="1" t="s">
        <v>130</v>
      </c>
      <c r="T2" s="1" t="s">
        <v>131</v>
      </c>
      <c r="U2" s="1" t="s">
        <v>132</v>
      </c>
      <c r="V2" s="1" t="s">
        <v>133</v>
      </c>
    </row>
    <row r="3" s="1" customFormat="1" spans="1:22">
      <c r="A3" s="3">
        <v>21850528540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  <c r="G3" s="1" t="s">
        <v>121</v>
      </c>
      <c r="H3" s="1" t="s">
        <v>122</v>
      </c>
      <c r="I3" s="1" t="s">
        <v>139</v>
      </c>
      <c r="J3" s="1" t="s">
        <v>30</v>
      </c>
      <c r="K3" s="1" t="s">
        <v>140</v>
      </c>
      <c r="L3" s="1" t="s">
        <v>140</v>
      </c>
      <c r="M3" s="1" t="s">
        <v>125</v>
      </c>
      <c r="N3" s="1" t="s">
        <v>125</v>
      </c>
      <c r="O3" s="1" t="s">
        <v>126</v>
      </c>
      <c r="P3" s="1" t="s">
        <v>127</v>
      </c>
      <c r="Q3" s="1" t="s">
        <v>128</v>
      </c>
      <c r="R3" s="1" t="s">
        <v>141</v>
      </c>
      <c r="S3" s="1" t="s">
        <v>130</v>
      </c>
      <c r="T3" s="1" t="s">
        <v>131</v>
      </c>
      <c r="U3" s="1" t="s">
        <v>142</v>
      </c>
      <c r="V3" s="1" t="s">
        <v>133</v>
      </c>
    </row>
    <row r="4" s="1" customFormat="1" spans="1:22">
      <c r="A4" s="3">
        <v>21849457280</v>
      </c>
      <c r="B4" s="1" t="s">
        <v>143</v>
      </c>
      <c r="C4" s="1" t="s">
        <v>144</v>
      </c>
      <c r="D4" s="1" t="s">
        <v>145</v>
      </c>
      <c r="E4" s="1" t="s">
        <v>146</v>
      </c>
      <c r="F4" s="1" t="s">
        <v>120</v>
      </c>
      <c r="G4" s="1" t="s">
        <v>121</v>
      </c>
      <c r="H4" s="1" t="s">
        <v>122</v>
      </c>
      <c r="I4" s="1" t="s">
        <v>147</v>
      </c>
      <c r="J4" s="1" t="s">
        <v>30</v>
      </c>
      <c r="K4" s="1" t="s">
        <v>148</v>
      </c>
      <c r="L4" s="1" t="s">
        <v>148</v>
      </c>
      <c r="M4" s="1" t="s">
        <v>125</v>
      </c>
      <c r="N4" s="1" t="s">
        <v>125</v>
      </c>
      <c r="O4" s="1" t="s">
        <v>126</v>
      </c>
      <c r="P4" s="1" t="s">
        <v>127</v>
      </c>
      <c r="Q4" s="1" t="s">
        <v>128</v>
      </c>
      <c r="R4" s="1" t="s">
        <v>149</v>
      </c>
      <c r="S4" s="1" t="s">
        <v>130</v>
      </c>
      <c r="T4" s="1" t="s">
        <v>131</v>
      </c>
      <c r="U4" s="1" t="s">
        <v>132</v>
      </c>
      <c r="V4" s="1" t="s">
        <v>150</v>
      </c>
    </row>
    <row r="5" s="1" customFormat="1" spans="1:22">
      <c r="A5" s="3">
        <v>21848121476</v>
      </c>
      <c r="B5" s="1" t="s">
        <v>143</v>
      </c>
      <c r="C5" s="1" t="s">
        <v>151</v>
      </c>
      <c r="D5" s="1" t="s">
        <v>145</v>
      </c>
      <c r="E5" s="1" t="s">
        <v>152</v>
      </c>
      <c r="F5" s="1" t="s">
        <v>153</v>
      </c>
      <c r="G5" s="1" t="s">
        <v>121</v>
      </c>
      <c r="H5" s="1" t="s">
        <v>122</v>
      </c>
      <c r="I5" s="1" t="s">
        <v>154</v>
      </c>
      <c r="J5" s="1" t="s">
        <v>30</v>
      </c>
      <c r="K5" s="1" t="s">
        <v>148</v>
      </c>
      <c r="L5" s="1" t="s">
        <v>148</v>
      </c>
      <c r="M5" s="1" t="s">
        <v>125</v>
      </c>
      <c r="N5" s="1" t="s">
        <v>125</v>
      </c>
      <c r="O5" s="1" t="s">
        <v>126</v>
      </c>
      <c r="P5" s="1" t="s">
        <v>127</v>
      </c>
      <c r="Q5" s="1" t="s">
        <v>128</v>
      </c>
      <c r="R5" s="1" t="s">
        <v>155</v>
      </c>
      <c r="S5" s="1" t="s">
        <v>130</v>
      </c>
      <c r="T5" s="1" t="s">
        <v>131</v>
      </c>
      <c r="U5" s="1" t="s">
        <v>132</v>
      </c>
      <c r="V5" s="1" t="s">
        <v>150</v>
      </c>
    </row>
    <row r="6" s="1" customFormat="1" spans="1:22">
      <c r="A6" s="3">
        <v>21845987977</v>
      </c>
      <c r="B6" s="1" t="s">
        <v>156</v>
      </c>
      <c r="C6" s="1" t="s">
        <v>157</v>
      </c>
      <c r="D6" s="1" t="s">
        <v>136</v>
      </c>
      <c r="E6" s="1" t="s">
        <v>158</v>
      </c>
      <c r="F6" s="1" t="s">
        <v>138</v>
      </c>
      <c r="G6" s="1" t="s">
        <v>121</v>
      </c>
      <c r="H6" s="1" t="s">
        <v>122</v>
      </c>
      <c r="I6" s="1" t="s">
        <v>159</v>
      </c>
      <c r="J6" s="1" t="s">
        <v>30</v>
      </c>
      <c r="K6" s="1" t="s">
        <v>160</v>
      </c>
      <c r="L6" s="1" t="s">
        <v>160</v>
      </c>
      <c r="M6" s="1" t="s">
        <v>125</v>
      </c>
      <c r="N6" s="1" t="s">
        <v>125</v>
      </c>
      <c r="O6" s="1" t="s">
        <v>126</v>
      </c>
      <c r="P6" s="1" t="s">
        <v>127</v>
      </c>
      <c r="Q6" s="1" t="s">
        <v>128</v>
      </c>
      <c r="R6" s="1" t="s">
        <v>161</v>
      </c>
      <c r="S6" s="1" t="s">
        <v>130</v>
      </c>
      <c r="T6" s="1" t="s">
        <v>131</v>
      </c>
      <c r="U6" s="1" t="s">
        <v>142</v>
      </c>
      <c r="V6" s="1" t="s">
        <v>133</v>
      </c>
    </row>
    <row r="7" s="1" customFormat="1" spans="1:22">
      <c r="A7" s="3">
        <v>21843739812</v>
      </c>
      <c r="B7" s="1" t="s">
        <v>162</v>
      </c>
      <c r="C7" s="1" t="s">
        <v>163</v>
      </c>
      <c r="D7" s="1" t="s">
        <v>136</v>
      </c>
      <c r="E7" s="1" t="s">
        <v>164</v>
      </c>
      <c r="F7" s="1" t="s">
        <v>138</v>
      </c>
      <c r="G7" s="1" t="s">
        <v>121</v>
      </c>
      <c r="H7" s="1" t="s">
        <v>122</v>
      </c>
      <c r="I7" s="1" t="s">
        <v>165</v>
      </c>
      <c r="J7" s="1" t="s">
        <v>30</v>
      </c>
      <c r="K7" s="1" t="s">
        <v>166</v>
      </c>
      <c r="L7" s="1" t="s">
        <v>166</v>
      </c>
      <c r="M7" s="1" t="s">
        <v>125</v>
      </c>
      <c r="N7" s="1" t="s">
        <v>125</v>
      </c>
      <c r="O7" s="1" t="s">
        <v>126</v>
      </c>
      <c r="P7" s="1" t="s">
        <v>127</v>
      </c>
      <c r="Q7" s="1" t="s">
        <v>128</v>
      </c>
      <c r="R7" s="1" t="s">
        <v>167</v>
      </c>
      <c r="S7" s="1" t="s">
        <v>130</v>
      </c>
      <c r="T7" s="1" t="s">
        <v>131</v>
      </c>
      <c r="U7" s="1" t="s">
        <v>142</v>
      </c>
      <c r="V7" s="1" t="s">
        <v>133</v>
      </c>
    </row>
    <row r="8" s="1" customFormat="1" spans="1:22">
      <c r="A8" s="3">
        <v>21800766835</v>
      </c>
      <c r="B8" s="1" t="s">
        <v>168</v>
      </c>
      <c r="C8" s="1" t="s">
        <v>169</v>
      </c>
      <c r="D8" s="1" t="s">
        <v>170</v>
      </c>
      <c r="E8" s="1" t="s">
        <v>171</v>
      </c>
      <c r="F8" s="1" t="s">
        <v>120</v>
      </c>
      <c r="G8" s="1" t="s">
        <v>121</v>
      </c>
      <c r="H8" s="1" t="s">
        <v>122</v>
      </c>
      <c r="I8" s="1" t="s">
        <v>172</v>
      </c>
      <c r="J8" s="1" t="s">
        <v>30</v>
      </c>
      <c r="K8" s="1" t="s">
        <v>173</v>
      </c>
      <c r="L8" s="1" t="s">
        <v>173</v>
      </c>
      <c r="M8" s="1" t="s">
        <v>125</v>
      </c>
      <c r="N8" s="1" t="s">
        <v>125</v>
      </c>
      <c r="O8" s="1" t="s">
        <v>126</v>
      </c>
      <c r="P8" s="1" t="s">
        <v>127</v>
      </c>
      <c r="Q8" s="1" t="s">
        <v>128</v>
      </c>
      <c r="R8" s="1" t="s">
        <v>174</v>
      </c>
      <c r="S8" s="1" t="s">
        <v>130</v>
      </c>
      <c r="T8" s="1" t="s">
        <v>131</v>
      </c>
      <c r="U8" s="1" t="s">
        <v>132</v>
      </c>
      <c r="V8" s="1" t="s">
        <v>175</v>
      </c>
    </row>
    <row r="9" s="1" customFormat="1" spans="1:22">
      <c r="A9" s="3">
        <v>21765013074</v>
      </c>
      <c r="B9" s="1" t="s">
        <v>176</v>
      </c>
      <c r="C9" s="1" t="s">
        <v>177</v>
      </c>
      <c r="D9" s="1" t="s">
        <v>178</v>
      </c>
      <c r="E9" s="1" t="s">
        <v>179</v>
      </c>
      <c r="F9" s="1" t="s">
        <v>153</v>
      </c>
      <c r="G9" s="1" t="s">
        <v>121</v>
      </c>
      <c r="H9" s="1" t="s">
        <v>122</v>
      </c>
      <c r="I9" s="1" t="s">
        <v>180</v>
      </c>
      <c r="J9" s="1" t="s">
        <v>30</v>
      </c>
      <c r="K9" s="1" t="s">
        <v>181</v>
      </c>
      <c r="L9" s="1" t="s">
        <v>181</v>
      </c>
      <c r="M9" s="1" t="s">
        <v>125</v>
      </c>
      <c r="N9" s="1" t="s">
        <v>125</v>
      </c>
      <c r="O9" s="1" t="s">
        <v>126</v>
      </c>
      <c r="P9" s="1" t="s">
        <v>127</v>
      </c>
      <c r="Q9" s="1" t="s">
        <v>128</v>
      </c>
      <c r="R9" s="1" t="s">
        <v>182</v>
      </c>
      <c r="S9" s="1" t="s">
        <v>130</v>
      </c>
      <c r="T9" s="1" t="s">
        <v>131</v>
      </c>
      <c r="U9" s="1" t="s">
        <v>132</v>
      </c>
      <c r="V9" s="1" t="s">
        <v>150</v>
      </c>
    </row>
    <row r="10" s="1" customFormat="1" spans="1:22">
      <c r="A10" s="3">
        <v>21485908700</v>
      </c>
      <c r="B10" s="1" t="s">
        <v>183</v>
      </c>
      <c r="C10" s="1" t="s">
        <v>184</v>
      </c>
      <c r="D10" s="1" t="s">
        <v>185</v>
      </c>
      <c r="E10" s="1" t="s">
        <v>186</v>
      </c>
      <c r="F10" s="1" t="s">
        <v>138</v>
      </c>
      <c r="G10" s="1" t="s">
        <v>121</v>
      </c>
      <c r="H10" s="1" t="s">
        <v>122</v>
      </c>
      <c r="I10" s="1" t="s">
        <v>187</v>
      </c>
      <c r="J10" s="1" t="s">
        <v>30</v>
      </c>
      <c r="K10" s="1" t="s">
        <v>188</v>
      </c>
      <c r="L10" s="1" t="s">
        <v>188</v>
      </c>
      <c r="M10" s="1" t="s">
        <v>125</v>
      </c>
      <c r="N10" s="1" t="s">
        <v>125</v>
      </c>
      <c r="O10" s="1" t="s">
        <v>126</v>
      </c>
      <c r="P10" s="1" t="s">
        <v>127</v>
      </c>
      <c r="Q10" s="1" t="s">
        <v>128</v>
      </c>
      <c r="R10" s="1" t="s">
        <v>189</v>
      </c>
      <c r="S10" s="1" t="s">
        <v>130</v>
      </c>
      <c r="T10" s="1" t="s">
        <v>131</v>
      </c>
      <c r="U10" s="1" t="s">
        <v>142</v>
      </c>
      <c r="V10" s="1" t="s">
        <v>190</v>
      </c>
    </row>
    <row r="11" s="1" customFormat="1" spans="1:22">
      <c r="A11" s="3">
        <v>21008603149</v>
      </c>
      <c r="B11" s="1" t="s">
        <v>191</v>
      </c>
      <c r="C11" s="1" t="s">
        <v>192</v>
      </c>
      <c r="D11" s="1" t="s">
        <v>193</v>
      </c>
      <c r="E11" s="1" t="s">
        <v>194</v>
      </c>
      <c r="F11" s="1" t="s">
        <v>138</v>
      </c>
      <c r="G11" s="1" t="s">
        <v>121</v>
      </c>
      <c r="H11" s="1" t="s">
        <v>122</v>
      </c>
      <c r="I11" s="1" t="s">
        <v>195</v>
      </c>
      <c r="J11" s="1" t="s">
        <v>30</v>
      </c>
      <c r="K11" s="1" t="s">
        <v>196</v>
      </c>
      <c r="L11" s="1" t="s">
        <v>196</v>
      </c>
      <c r="M11" s="1" t="s">
        <v>125</v>
      </c>
      <c r="N11" s="1" t="s">
        <v>125</v>
      </c>
      <c r="O11" s="1" t="s">
        <v>126</v>
      </c>
      <c r="P11" s="1" t="s">
        <v>127</v>
      </c>
      <c r="Q11" s="1" t="s">
        <v>128</v>
      </c>
      <c r="R11" s="1" t="s">
        <v>197</v>
      </c>
      <c r="S11" s="1" t="s">
        <v>130</v>
      </c>
      <c r="T11" s="1" t="s">
        <v>131</v>
      </c>
      <c r="U11" s="1" t="s">
        <v>142</v>
      </c>
      <c r="V11" s="1" t="s">
        <v>198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2022-12-13T02:22:04Z</dcterms:created>
  <dcterms:modified xsi:type="dcterms:W3CDTF">2022-12-13T02:32:41Z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DEC4FFED7F27425EAD36C48A2C59D400</vt:lpwstr>
  </property>
  <property fmtid="{D5CDD505-2E9C-101B-9397-08002B2CF9AE}" pid="3" name="KSOProductBuildVer">
    <vt:lpwstr>2052-11.1.0.12763</vt:lpwstr>
  </property>
</Properties>
</file>