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<sst xmlns="http://schemas.openxmlformats.org/spreadsheetml/2006/main" count="135" uniqueCount="97">
  <si>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</si>
  <si>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</si>
  <si>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</si>
  <si>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</si>
  <si>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</si>
  <si>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</si>
  <si>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</si>
  <si>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</si>
  <si>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</si>
  <si>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</si>
  <si>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</si>
  <si>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</si>
  <si>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</si>
  <si>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</si>
  <si>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</si>
  <si>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</si>
  <si>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</si>
  <si>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</si>
  <si>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</si>
  <si>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</si>
  <si>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</si>
  <si>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</si>
  <si>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</si>
  <si>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</si>
  <si>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</si>
  <si>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999221833808874	</t>
  </si>
  <si>
    <t>Ctrip</t>
  </si>
  <si>
    <t>正常</t>
  </si>
  <si>
    <t>[上海]上海中兴和泰酒店(24862402)</t>
  </si>
  <si>
    <t>豪华双床房&lt;双人入住&gt;&lt;内宾&gt;&lt;预付&gt;&lt;双早&gt;</t>
  </si>
  <si>
    <t>CNY</t>
  </si>
  <si>
    <t>王玉莹</t>
  </si>
  <si>
    <t>CA363221214CNY</t>
  </si>
  <si>
    <t>未提现</t>
  </si>
  <si>
    <t>携程开票</t>
  </si>
  <si>
    <t xml:space="preserve">2819821	</t>
  </si>
  <si>
    <t xml:space="preserve">339143	</t>
  </si>
  <si>
    <t xml:space="preserve">999221837288013	</t>
  </si>
  <si>
    <t>[梅州]梅州麓湖山酒店(67856423)</t>
  </si>
  <si>
    <t>标准双床房&lt;双人入住&gt;&lt;升级特惠&gt;&lt;双早&gt;&lt;新高价值日历房套餐&gt;&lt;新酒店礼盒&gt;</t>
  </si>
  <si>
    <t>林岳辉</t>
  </si>
  <si>
    <t xml:space="preserve">	</t>
  </si>
  <si>
    <t xml:space="preserve">1770913	</t>
  </si>
  <si>
    <t xml:space="preserve">21844389446	</t>
  </si>
  <si>
    <t>[香港]香港珀丽酒店(Rosedale Hotel Hong Kong)(1959488)</t>
  </si>
  <si>
    <t>行政房&lt;双人入住&gt;&lt;内宾&gt;&lt;预付&gt;&lt;无早&gt;</t>
  </si>
  <si>
    <t>Huang/Jixian</t>
  </si>
  <si>
    <t xml:space="preserve">2829320	</t>
  </si>
  <si>
    <t xml:space="preserve">DEB221128114048660	</t>
  </si>
  <si>
    <t>，</t>
  </si>
  <si>
    <t>202211241940220069</t>
  </si>
  <si>
    <t>A221214110039481</t>
  </si>
  <si>
    <t>房集：i221214105951 266元</t>
  </si>
  <si>
    <t>CNY / HKD 当前参考汇率: 1.117105227</t>
  </si>
  <si>
    <t>总计：1519.41 CNY/
1697.34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</si>
  <si>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</si>
  <si>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</si>
  <si>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</si>
  <si>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</si>
  <si>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</si>
  <si>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</si>
  <si>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</si>
  <si>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</si>
  <si>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</si>
  <si>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</si>
  <si>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</si>
  <si>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</si>
  <si>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</si>
  <si>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</si>
  <si>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</si>
  <si>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</si>
  <si>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</si>
  <si>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</si>
  <si>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</si>
  <si>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2022-11-24</t>
  </si>
  <si>
    <t>2819821</t>
  </si>
  <si>
    <t>上海中兴和泰酒店</t>
  </si>
  <si>
    <t>2022-11-27</t>
  </si>
  <si>
    <t>2022-11-29</t>
  </si>
  <si>
    <t>退房日周结</t>
  </si>
  <si>
    <t>839.31</t>
  </si>
  <si>
    <t>RMB</t>
  </si>
  <si>
    <t>0</t>
  </si>
  <si>
    <t>0.00</t>
  </si>
  <si>
    <t>携程国内直连(DD)</t>
  </si>
  <si>
    <t>01.011249</t>
  </si>
  <si>
    <t>2022-11-24 10:17:55</t>
  </si>
  <si>
    <t>否</t>
  </si>
  <si>
    <t>汇智国际旅游发展有限公司</t>
  </si>
  <si>
    <t>直连</t>
  </si>
  <si>
    <t>中国</t>
  </si>
  <si>
    <t>2022-11-28</t>
  </si>
  <si>
    <t>2829320</t>
  </si>
  <si>
    <t>香港珀丽酒店</t>
  </si>
  <si>
    <t>Huang Jixian</t>
  </si>
  <si>
    <t>414.10</t>
  </si>
  <si>
    <t>2022-11-28 11:40:53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</si>
</sst>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13</xdr:col>
      <xdr:colOff>628650</xdr:colOff>
      <xdr:row>47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201275" cy="497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44892</v>
      </c>
      <c r="G2" s="6">
        <v>44894</v>
      </c>
      <c r="H2" s="4">
        <v>1</v>
      </c>
      <c r="I2" s="4">
        <v>2</v>
      </c>
      <c r="J2" s="4">
        <v>2</v>
      </c>
      <c r="K2" s="4" t="s">
        <v>30</v>
      </c>
      <c r="L2" s="4">
        <v>839.31</v>
      </c>
      <c r="M2" s="4">
        <v>839.31</v>
      </c>
      <c r="N2" s="4" t="s">
        <v>31</v>
      </c>
      <c r="O2" s="4" t="s">
        <v>32</v>
      </c>
      <c r="P2" s="4" t="s">
        <v>33</v>
      </c>
      <c r="Q2" s="4">
        <v>0</v>
      </c>
      <c r="R2" s="7">
        <v>44889</v>
      </c>
      <c r="S2" s="6">
        <v>44909</v>
      </c>
      <c r="T2" s="4" t="s">
        <v>34</v>
      </c>
      <c r="U2" s="4">
        <v>839.31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44893</v>
      </c>
      <c r="G3" s="6">
        <v>44894</v>
      </c>
      <c r="H3" s="4">
        <v>1</v>
      </c>
      <c r="I3" s="4">
        <v>1</v>
      </c>
      <c r="J3" s="4">
        <v>1</v>
      </c>
      <c r="K3" s="4" t="s">
        <v>30</v>
      </c>
      <c r="L3" s="4">
        <v>266</v>
      </c>
      <c r="M3" s="4">
        <v>266</v>
      </c>
      <c r="N3" s="4" t="s">
        <v>40</v>
      </c>
      <c r="O3" s="4" t="s">
        <v>32</v>
      </c>
      <c r="P3" s="4" t="s">
        <v>33</v>
      </c>
      <c r="Q3" s="4">
        <v>0</v>
      </c>
      <c r="R3" s="7">
        <v>44889</v>
      </c>
      <c r="S3" s="6">
        <v>44909</v>
      </c>
      <c r="T3" s="4" t="s">
        <v>34</v>
      </c>
      <c r="U3" s="4">
        <v>266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44893</v>
      </c>
      <c r="G4" s="6">
        <v>44894</v>
      </c>
      <c r="H4" s="4">
        <v>1</v>
      </c>
      <c r="I4" s="4">
        <v>1</v>
      </c>
      <c r="J4" s="4">
        <v>1</v>
      </c>
      <c r="K4" s="4" t="s">
        <v>30</v>
      </c>
      <c r="L4" s="4">
        <v>414.1</v>
      </c>
      <c r="M4" s="4">
        <v>414.1</v>
      </c>
      <c r="N4" s="4" t="s">
        <v>46</v>
      </c>
      <c r="O4" s="4" t="s">
        <v>32</v>
      </c>
      <c r="P4" s="4" t="s">
        <v>33</v>
      </c>
      <c r="Q4" s="4">
        <v>0</v>
      </c>
      <c r="R4" s="7">
        <v>44893.0000115741</v>
      </c>
      <c r="S4" s="6">
        <v>44909</v>
      </c>
      <c r="T4" s="4" t="s">
        <v>34</v>
      </c>
      <c r="U4" s="4">
        <v>414.1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"/>
  <sheetViews>
    <sheetView tabSelected="1" workbookViewId="0">
      <selection activeCell="A9" sqref="A9:E12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999221833808874</v>
      </c>
      <c r="B2" s="6">
        <v>44892</v>
      </c>
      <c r="C2" s="6">
        <v>44894</v>
      </c>
      <c r="D2" s="4">
        <v>839.31</v>
      </c>
      <c r="E2" s="4" t="str">
        <f>VLOOKUP(A2,HOP!A:L,12,0)</f>
        <v>839.31</v>
      </c>
      <c r="F2" s="4" t="str">
        <f>VLOOKUP(A2,HOP!A:C,3,0)</f>
        <v>2819821</v>
      </c>
      <c r="G2" s="4">
        <f>D2-E2</f>
        <v>0</v>
      </c>
      <c r="H2" s="4" t="str">
        <f>$H$1&amp;F2</f>
        <v>，2819821</v>
      </c>
      <c r="I2" s="4" t="str">
        <f>VLOOKUP(A2,HOP!A:U,21,0)</f>
        <v>直连</v>
      </c>
    </row>
    <row r="3" s="4" customFormat="1" hidden="1" spans="1:10">
      <c r="A3" s="5">
        <v>999221837288013</v>
      </c>
      <c r="B3" s="6">
        <v>44893</v>
      </c>
      <c r="C3" s="6">
        <v>44894</v>
      </c>
      <c r="D3" s="4">
        <v>266</v>
      </c>
      <c r="E3" s="4">
        <v>266</v>
      </c>
      <c r="F3" s="8" t="s">
        <v>50</v>
      </c>
      <c r="G3" s="4">
        <f>D3-E3</f>
        <v>0</v>
      </c>
      <c r="H3" s="4" t="str">
        <f>$H$1&amp;F3</f>
        <v>，202211241940220069</v>
      </c>
      <c r="I3" s="4" t="e">
        <f>VLOOKUP(A3,HOP!A:U,21,0)</f>
        <v>#N/A</v>
      </c>
      <c r="J3" s="4">
        <v>11.24</v>
      </c>
    </row>
    <row r="4" s="4" customFormat="1" spans="1:9">
      <c r="A4" s="5">
        <v>21844389446</v>
      </c>
      <c r="B4" s="6">
        <v>44893</v>
      </c>
      <c r="C4" s="6">
        <v>44894</v>
      </c>
      <c r="D4" s="4">
        <v>414.1</v>
      </c>
      <c r="E4" s="4" t="str">
        <f>VLOOKUP(A4,HOP!A:L,12,0)</f>
        <v>414.10</v>
      </c>
      <c r="F4" s="4" t="str">
        <f>VLOOKUP(A4,HOP!A:C,3,0)</f>
        <v>2829320</v>
      </c>
      <c r="G4" s="4">
        <f>D4-E4</f>
        <v>0</v>
      </c>
      <c r="H4" s="4" t="str">
        <f>$H$1&amp;F4</f>
        <v>，2829320</v>
      </c>
      <c r="I4" s="4" t="str">
        <f>VLOOKUP(A4,HOP!A:U,21,0)</f>
        <v>直连</v>
      </c>
    </row>
    <row r="6" spans="4:4">
      <c r="D6" s="4">
        <f>SUM(D2:D5)</f>
        <v>1519.41</v>
      </c>
    </row>
    <row r="9" spans="1:5">
      <c r="A9" s="4" t="s">
        <v>51</v>
      </c>
      <c r="D9" s="4">
        <v>1253.41</v>
      </c>
      <c r="E9" s="4">
        <v>1400.19</v>
      </c>
    </row>
    <row r="10" spans="1:5">
      <c r="A10" s="4" t="s">
        <v>52</v>
      </c>
      <c r="D10" s="4">
        <v>266</v>
      </c>
      <c r="E10" s="4">
        <v>297.15</v>
      </c>
    </row>
    <row r="11" spans="1:5">
      <c r="A11" s="4" t="s">
        <v>53</v>
      </c>
      <c r="D11" s="4">
        <f>SUBTOTAL(9,D9:D10)</f>
        <v>1519.41</v>
      </c>
      <c r="E11" s="4">
        <f>SUBTOTAL(9,E9:E10)</f>
        <v>1697.34</v>
      </c>
    </row>
    <row r="12" spans="1:1">
      <c r="A12" s="4" t="s">
        <v>54</v>
      </c>
    </row>
  </sheetData>
  <autoFilter ref="A1:XFD12">
    <filterColumn colId="8">
      <filters blank="1">
        <filter val="直连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="1" customFormat="1" spans="1:22">
      <c r="A2" s="3">
        <v>999221833808874</v>
      </c>
      <c r="B2" s="1" t="s">
        <v>74</v>
      </c>
      <c r="C2" s="1" t="s">
        <v>75</v>
      </c>
      <c r="D2" s="1" t="s">
        <v>76</v>
      </c>
      <c r="E2" s="1" t="s">
        <v>31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21844389446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91</v>
      </c>
      <c r="G3" s="1" t="s">
        <v>78</v>
      </c>
      <c r="H3" s="1" t="s">
        <v>79</v>
      </c>
      <c r="I3" s="1" t="s">
        <v>95</v>
      </c>
      <c r="J3" s="1" t="s">
        <v>81</v>
      </c>
      <c r="K3" s="1" t="s">
        <v>95</v>
      </c>
      <c r="L3" s="1" t="s">
        <v>95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96</v>
      </c>
      <c r="S3" s="1" t="s">
        <v>87</v>
      </c>
      <c r="T3" s="1" t="s">
        <v>88</v>
      </c>
      <c r="U3" s="1" t="s">
        <v>89</v>
      </c>
      <c r="V3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2022-12-14T02:47:55Z</dcterms:created>
  <dcterms:modified xsi:type="dcterms:W3CDTF">2022-12-14T03:02:21Z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A7550F23F1D644B19906DBE27BDF8E95</vt:lpwstr>
  </property>
  <property fmtid="{D5CDD505-2E9C-101B-9397-08002B2CF9AE}" pid="3" name="KSOProductBuildVer">
    <vt:lpwstr>2052-11.1.0.12980</vt:lpwstr>
  </property>
</Properties>
</file>