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<sst xmlns="http://schemas.openxmlformats.org/spreadsheetml/2006/main" count="608" uniqueCount="267">
  <si>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</si>
  <si>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</si>
  <si>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</si>
  <si>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</si>
  <si>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</si>
  <si>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</si>
  <si>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</si>
  <si>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</si>
  <si>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</si>
  <si>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</si>
  <si>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</si>
  <si>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</si>
  <si>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</si>
  <si>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</si>
  <si>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</si>
  <si>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</si>
  <si>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</si>
  <si>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</si>
  <si>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</si>
  <si>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</si>
  <si>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</si>
  <si>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</si>
  <si>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</si>
  <si>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</si>
  <si>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</si>
  <si>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21211719808	</t>
  </si>
  <si>
    <t>Ctrip</t>
  </si>
  <si>
    <t>正常</t>
  </si>
  <si>
    <t>[北雅加达]雅加达诺富特曼加达广场酒店(Novotel Jakarta Mangga Dua Square)(37221908)</t>
  </si>
  <si>
    <t>豪华特大床房&lt;2人入住&gt;&lt;不退款&gt;</t>
  </si>
  <si>
    <t>USD</t>
  </si>
  <si>
    <t>Pranaya/Ananta Giovanni</t>
  </si>
  <si>
    <t>CA5326221214USD</t>
  </si>
  <si>
    <t>未提现</t>
  </si>
  <si>
    <t>携程开票</t>
  </si>
  <si>
    <t xml:space="preserve">2712324	</t>
  </si>
  <si>
    <t xml:space="preserve">1122320	</t>
  </si>
  <si>
    <t xml:space="preserve">21793391890	</t>
  </si>
  <si>
    <t>[吉隆坡]吉隆坡柏威年酒店 · 悦榕庄管理(Pavilion Hotel Kuala Lumpur Managed by Banyan Tree)(40759685)</t>
  </si>
  <si>
    <t>城市绿洲特大床房&lt;2人入住&gt;&lt;不退款&gt;&lt;早餐&gt;</t>
  </si>
  <si>
    <t>Chan/June,Chan/June</t>
  </si>
  <si>
    <t xml:space="preserve">2797376	</t>
  </si>
  <si>
    <t xml:space="preserve">202595	</t>
  </si>
  <si>
    <t xml:space="preserve">21796056199	</t>
  </si>
  <si>
    <t>城市绿洲双床房&lt;2人入住&gt;&lt;不退款&gt;&lt;早餐&gt;</t>
  </si>
  <si>
    <t>Leong/Kam kuan,Leong/Kam kuan,Leong/Kam kuan,Leong/Kam kuan</t>
  </si>
  <si>
    <t xml:space="preserve">2798302	</t>
  </si>
  <si>
    <t xml:space="preserve">202715	</t>
  </si>
  <si>
    <t xml:space="preserve">21799538617	</t>
  </si>
  <si>
    <t>[怡保]怡保怡东酒店(Hotel Excelsior Ipoh)(48056393)</t>
  </si>
  <si>
    <t>豪华房&lt;2人入住&gt;&lt;不退款&gt;</t>
  </si>
  <si>
    <t>KEEN WONG/CHEE,KEEN WONG/CHEE,KEEN WONG/CHEE,KEEN WONG/CHEE</t>
  </si>
  <si>
    <t xml:space="preserve">2799641	</t>
  </si>
  <si>
    <t xml:space="preserve">105036	</t>
  </si>
  <si>
    <t xml:space="preserve">21800002259	</t>
  </si>
  <si>
    <t>LIANG KUO/KEN</t>
  </si>
  <si>
    <t xml:space="preserve">2799749	</t>
  </si>
  <si>
    <t xml:space="preserve">202823	</t>
  </si>
  <si>
    <t xml:space="preserve">21822618741	</t>
  </si>
  <si>
    <t>[吉隆坡]吉隆坡千禧大酒店(Grand Millennium Kuala Lumpur)(48315392)</t>
  </si>
  <si>
    <t>豪华特大床房&lt;2人入住&gt;&lt;不退款&gt;&lt;早餐&gt;</t>
  </si>
  <si>
    <t>UDIK/AZMAN</t>
  </si>
  <si>
    <t xml:space="preserve">2807104	</t>
  </si>
  <si>
    <t xml:space="preserve">25976857	</t>
  </si>
  <si>
    <t xml:space="preserve">21835565262	</t>
  </si>
  <si>
    <t>[曼谷]曼谷华昌传统酒店(Hua Chang Heritage Hotel Bangkok)(37197886)</t>
  </si>
  <si>
    <t>Wei/Fu,Wei/Fu</t>
  </si>
  <si>
    <t xml:space="preserve">2820547	</t>
  </si>
  <si>
    <t xml:space="preserve">148788	</t>
  </si>
  <si>
    <t xml:space="preserve">21840947520	</t>
  </si>
  <si>
    <t>Idrus/Musyarina</t>
  </si>
  <si>
    <t xml:space="preserve">2824051	</t>
  </si>
  <si>
    <t xml:space="preserve">205133	</t>
  </si>
  <si>
    <t xml:space="preserve">21842584367	</t>
  </si>
  <si>
    <t>[首尔]三井酒店(Hotel Samjung)(37236514)</t>
  </si>
  <si>
    <t>标准双人房&lt;2人入住&gt;&lt;不退款&gt;</t>
  </si>
  <si>
    <t>Chi/Chong,Chi/Chong</t>
  </si>
  <si>
    <t xml:space="preserve">2826488	</t>
  </si>
  <si>
    <t xml:space="preserve">22028418	</t>
  </si>
  <si>
    <t xml:space="preserve">21842718947	</t>
  </si>
  <si>
    <t>[八打灵再也]聚艺酒店(Qliq Damansara)(37281119)</t>
  </si>
  <si>
    <t>高级双床房&lt;2人入住&gt;&lt;不退款&gt;</t>
  </si>
  <si>
    <t>Liew/Tet pah</t>
  </si>
  <si>
    <t xml:space="preserve">2826722	</t>
  </si>
  <si>
    <t xml:space="preserve">47206382481909e88	</t>
  </si>
  <si>
    <t xml:space="preserve">21846409323	</t>
  </si>
  <si>
    <t>[胡志明市]胡志明市西贡日航酒店(Hotel Nikko Saigon Ho Chi Minh City)(40721467)</t>
  </si>
  <si>
    <t>豪华房（双床）&lt;2人入住&gt;&lt;不退款&gt;</t>
  </si>
  <si>
    <t>SIM/JAEMIN,SIM/JAEMIN</t>
  </si>
  <si>
    <t xml:space="preserve">2832922	</t>
  </si>
  <si>
    <t xml:space="preserve">1086103	</t>
  </si>
  <si>
    <t xml:space="preserve">21848690021	</t>
  </si>
  <si>
    <t>绿洲庭院双床房&lt;2人入住&gt;&lt;不退款&gt;&lt;早餐&gt;</t>
  </si>
  <si>
    <t>Chen/Richard Chang-Tai</t>
  </si>
  <si>
    <t xml:space="preserve">2837109	</t>
  </si>
  <si>
    <t xml:space="preserve"> 206869	</t>
  </si>
  <si>
    <t xml:space="preserve">21849328287	</t>
  </si>
  <si>
    <t>[新加坡]新加坡庄家大酒店(Hotel Boss Singapore)(37198395)</t>
  </si>
  <si>
    <t>高级双人房带阳台&lt;至多连住5晚 &gt;&lt;2人入住&gt;&lt;不退款&gt;</t>
  </si>
  <si>
    <t>PATTERSON/JOHN DANIEL,CORDORA/AILEN APAD</t>
  </si>
  <si>
    <t xml:space="preserve">2838354	</t>
  </si>
  <si>
    <t xml:space="preserve">R22/1202/100653304	</t>
  </si>
  <si>
    <t xml:space="preserve">21849445087	</t>
  </si>
  <si>
    <t>Ramlee/Nurardilla</t>
  </si>
  <si>
    <t xml:space="preserve">2838516	</t>
  </si>
  <si>
    <t xml:space="preserve">R22/1202/095817471	</t>
  </si>
  <si>
    <t xml:space="preserve">21855472615	</t>
  </si>
  <si>
    <t>绿洲庭院特大床房&lt;2人入住&gt;&lt;不退款&gt;&lt;早餐&gt;</t>
  </si>
  <si>
    <t>SONG/QILIAN</t>
  </si>
  <si>
    <t xml:space="preserve">2849365	</t>
  </si>
  <si>
    <t xml:space="preserve">207266	</t>
  </si>
  <si>
    <t xml:space="preserve">21870901125	</t>
  </si>
  <si>
    <t>[普吉岛]普吉岛芭东心爱度假酒店 (SHA Extra Plus)(Duangjitt Resort &amp; Spa (SHA Extra Plus))(37244094)</t>
  </si>
  <si>
    <t>尊贵豪华房&lt;2人入住&gt;&lt;不退款&gt;</t>
  </si>
  <si>
    <t>Hoffmann/Ralf</t>
  </si>
  <si>
    <t xml:space="preserve">2860046	</t>
  </si>
  <si>
    <t xml:space="preserve">	</t>
  </si>
  <si>
    <t xml:space="preserve">21881723204	</t>
  </si>
  <si>
    <t>[吉隆坡]吉隆坡丽悦酒店(Cosmo Hotel Kuala Lumpur)(39054166)</t>
  </si>
  <si>
    <t>Burn/Ahmoy</t>
  </si>
  <si>
    <t xml:space="preserve">2863281	</t>
  </si>
  <si>
    <t>取消</t>
  </si>
  <si>
    <t>，</t>
  </si>
  <si>
    <t>A221214092852481</t>
  </si>
  <si>
    <t>A221214092957481</t>
  </si>
  <si>
    <t>USD / HKD 当前参考汇率: 7.77719</t>
  </si>
  <si>
    <t>总计： 4294 USD/
33395.25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</si>
  <si>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</si>
  <si>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</si>
  <si>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</si>
  <si>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</si>
  <si>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</si>
  <si>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</si>
  <si>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</si>
  <si>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</si>
  <si>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</si>
  <si>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</si>
  <si>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</si>
  <si>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</si>
  <si>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</si>
  <si>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</si>
  <si>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</si>
  <si>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</si>
  <si>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</si>
  <si>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</si>
  <si>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</si>
  <si>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2022-09-27</t>
  </si>
  <si>
    <t>2712324</t>
  </si>
  <si>
    <t>雅加达诺富特曼加达广场酒店</t>
  </si>
  <si>
    <t>Pranaya Ananta Giovanni</t>
  </si>
  <si>
    <t>2022-12-09</t>
  </si>
  <si>
    <t>2022-12-11</t>
  </si>
  <si>
    <t>退房日周结</t>
  </si>
  <si>
    <t>729.99</t>
  </si>
  <si>
    <t>102.00</t>
  </si>
  <si>
    <t>0</t>
  </si>
  <si>
    <t>0.00</t>
  </si>
  <si>
    <t>携程盛景国际直连</t>
  </si>
  <si>
    <t>01.010677</t>
  </si>
  <si>
    <t>2022-09-27 18:41:12</t>
  </si>
  <si>
    <t>否</t>
  </si>
  <si>
    <t>汇智国际旅游发展有限公司</t>
  </si>
  <si>
    <t>直连</t>
  </si>
  <si>
    <t>印度尼西亚</t>
  </si>
  <si>
    <t>2022-11-14</t>
  </si>
  <si>
    <t>2798302</t>
  </si>
  <si>
    <t>吉隆坡柏威年酒店 · 悦榕庄管理</t>
  </si>
  <si>
    <t>Leong Kam kuan,Leong Kam kuan,Leong Kam kuan,Leong Kam kuan</t>
  </si>
  <si>
    <t>2022-12-10</t>
  </si>
  <si>
    <t>1621.47</t>
  </si>
  <si>
    <t>228.00</t>
  </si>
  <si>
    <t>2022-11-15 13:37:10</t>
  </si>
  <si>
    <t>直采</t>
  </si>
  <si>
    <t>马来西亚</t>
  </si>
  <si>
    <t>2797376</t>
  </si>
  <si>
    <t>Chan June,Chan June</t>
  </si>
  <si>
    <t>1792.15</t>
  </si>
  <si>
    <t>252.00</t>
  </si>
  <si>
    <t>2022-11-14 15:25:22</t>
  </si>
  <si>
    <t>2022-11-15</t>
  </si>
  <si>
    <t>2799641</t>
  </si>
  <si>
    <t>怡保怡东酒店</t>
  </si>
  <si>
    <t>KEEN WONG CHEE,KEEN WONG CHEE,KEEN WONG CHEE,KEEN WONG CHEE</t>
  </si>
  <si>
    <t>694.68</t>
  </si>
  <si>
    <t>98.00</t>
  </si>
  <si>
    <t>2022-11-15 15:21:44</t>
  </si>
  <si>
    <t>2022-11-18</t>
  </si>
  <si>
    <t>2807104</t>
  </si>
  <si>
    <t>吉隆坡千禧大酒店</t>
  </si>
  <si>
    <t>UDIK AZMAN</t>
  </si>
  <si>
    <t>2022-12-08</t>
  </si>
  <si>
    <t>4389.75</t>
  </si>
  <si>
    <t>612.00</t>
  </si>
  <si>
    <t>2022-11-19 22:32:07</t>
  </si>
  <si>
    <t>2799749</t>
  </si>
  <si>
    <t>LIANG KUO KEN</t>
  </si>
  <si>
    <t>2495.19</t>
  </si>
  <si>
    <t>352.00</t>
  </si>
  <si>
    <t>2022-11-15 16:48:18</t>
  </si>
  <si>
    <t>2022-11-25</t>
  </si>
  <si>
    <t>2824051</t>
  </si>
  <si>
    <t>Idrus Musyarina</t>
  </si>
  <si>
    <t>982.26</t>
  </si>
  <si>
    <t>137.00</t>
  </si>
  <si>
    <t>2022-11-26 22:02:20</t>
  </si>
  <si>
    <t>2022-11-26</t>
  </si>
  <si>
    <t>2826488</t>
  </si>
  <si>
    <t>首尔三井酒店</t>
  </si>
  <si>
    <t>Chi Chong,Chi Chong</t>
  </si>
  <si>
    <t>2077.30</t>
  </si>
  <si>
    <t>289.00</t>
  </si>
  <si>
    <t>2022-11-27 15:51:02</t>
  </si>
  <si>
    <t>韩国</t>
  </si>
  <si>
    <t>2022-11-27</t>
  </si>
  <si>
    <t>2826722</t>
  </si>
  <si>
    <t>聚艺酒店</t>
  </si>
  <si>
    <t>Liew Tet pah</t>
  </si>
  <si>
    <t>603.78</t>
  </si>
  <si>
    <t>84.00</t>
  </si>
  <si>
    <t>2022-11-27 01:08:22</t>
  </si>
  <si>
    <t>2022-12-01</t>
  </si>
  <si>
    <t>2838516</t>
  </si>
  <si>
    <t>新加坡庄家大酒店</t>
  </si>
  <si>
    <t>Ramlee Nurardilla</t>
  </si>
  <si>
    <t>1677.89</t>
  </si>
  <si>
    <t>236.00</t>
  </si>
  <si>
    <t>2022-12-02 11:26:44</t>
  </si>
  <si>
    <t>新加坡</t>
  </si>
  <si>
    <t>2837109</t>
  </si>
  <si>
    <t>Chen Richard Chang-Tai</t>
  </si>
  <si>
    <t>2986.07</t>
  </si>
  <si>
    <t>420.00</t>
  </si>
  <si>
    <t>2022-12-05 16:59:38</t>
  </si>
  <si>
    <t>2022-11-24</t>
  </si>
  <si>
    <t>2820547</t>
  </si>
  <si>
    <t>曼谷华昌传统酒店</t>
  </si>
  <si>
    <t>Wei Fu,Wei Fu</t>
  </si>
  <si>
    <t>1959.27</t>
  </si>
  <si>
    <t>273.00</t>
  </si>
  <si>
    <t>2022-11-24 15:37:33</t>
  </si>
  <si>
    <t>泰国</t>
  </si>
  <si>
    <t>2838354</t>
  </si>
  <si>
    <t>PATTERSON JOHN DANIEL,CORDORA AILEN APAD</t>
  </si>
  <si>
    <t>2900.76</t>
  </si>
  <si>
    <t>408.00</t>
  </si>
  <si>
    <t>2022-12-02 11:25:51</t>
  </si>
  <si>
    <t>2022-12-05</t>
  </si>
  <si>
    <t>2849365</t>
  </si>
  <si>
    <t>SONG QILIAN</t>
  </si>
  <si>
    <t>2022-12-07</t>
  </si>
  <si>
    <t>4158.69</t>
  </si>
  <si>
    <t>588.00</t>
  </si>
  <si>
    <t>2022-12-07 15:13:30</t>
  </si>
  <si>
    <t>2022-11-29</t>
  </si>
  <si>
    <t>2832922</t>
  </si>
  <si>
    <t>胡志明市西贡日航酒店</t>
  </si>
  <si>
    <t>SIM JAEMIN,SIM JAEMIN</t>
  </si>
  <si>
    <t>982.59</t>
  </si>
  <si>
    <t>136.00</t>
  </si>
  <si>
    <t>2022-11-29 19:55:41</t>
  </si>
  <si>
    <t>越南</t>
  </si>
  <si>
    <t>2860046</t>
  </si>
  <si>
    <t>普吉岛巴东心爱度假酒店</t>
  </si>
  <si>
    <t>Hoffmann Ralf</t>
  </si>
  <si>
    <t>551.77</t>
  </si>
  <si>
    <t>79.00</t>
  </si>
  <si>
    <t>2022-12-09 21:13:11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</si>
</sst>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14</xdr:col>
      <xdr:colOff>123825</xdr:colOff>
      <xdr:row>59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1038225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44904</v>
      </c>
      <c r="G2" s="6">
        <v>44906</v>
      </c>
      <c r="H2" s="4">
        <v>1</v>
      </c>
      <c r="I2" s="4">
        <v>2</v>
      </c>
      <c r="J2" s="4">
        <v>2</v>
      </c>
      <c r="K2" s="4" t="s">
        <v>30</v>
      </c>
      <c r="L2" s="4">
        <v>102</v>
      </c>
      <c r="M2" s="4">
        <v>102</v>
      </c>
      <c r="N2" s="4" t="s">
        <v>31</v>
      </c>
      <c r="O2" s="4" t="s">
        <v>32</v>
      </c>
      <c r="P2" s="4" t="s">
        <v>33</v>
      </c>
      <c r="Q2" s="4">
        <v>0</v>
      </c>
      <c r="R2" s="7">
        <v>44831</v>
      </c>
      <c r="S2" s="6">
        <v>44909</v>
      </c>
      <c r="T2" s="4" t="s">
        <v>34</v>
      </c>
      <c r="U2" s="4">
        <v>102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44904</v>
      </c>
      <c r="G3" s="6">
        <v>44906</v>
      </c>
      <c r="H3" s="4">
        <v>1</v>
      </c>
      <c r="I3" s="4">
        <v>2</v>
      </c>
      <c r="J3" s="4">
        <v>2</v>
      </c>
      <c r="K3" s="4" t="s">
        <v>30</v>
      </c>
      <c r="L3" s="4">
        <v>252</v>
      </c>
      <c r="M3" s="4">
        <v>252</v>
      </c>
      <c r="N3" s="4" t="s">
        <v>40</v>
      </c>
      <c r="O3" s="4" t="s">
        <v>32</v>
      </c>
      <c r="P3" s="4" t="s">
        <v>33</v>
      </c>
      <c r="Q3" s="4">
        <v>0</v>
      </c>
      <c r="R3" s="7">
        <v>44879</v>
      </c>
      <c r="S3" s="6">
        <v>44909</v>
      </c>
      <c r="T3" s="4" t="s">
        <v>34</v>
      </c>
      <c r="U3" s="4">
        <v>252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6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44905</v>
      </c>
      <c r="G4" s="6">
        <v>44906</v>
      </c>
      <c r="H4" s="4">
        <v>2</v>
      </c>
      <c r="I4" s="4">
        <v>1</v>
      </c>
      <c r="J4" s="4">
        <v>2</v>
      </c>
      <c r="K4" s="4" t="s">
        <v>30</v>
      </c>
      <c r="L4" s="4">
        <v>228</v>
      </c>
      <c r="M4" s="4">
        <v>228</v>
      </c>
      <c r="N4" s="4" t="s">
        <v>45</v>
      </c>
      <c r="O4" s="4" t="s">
        <v>32</v>
      </c>
      <c r="P4" s="4" t="s">
        <v>33</v>
      </c>
      <c r="Q4" s="4">
        <v>0</v>
      </c>
      <c r="R4" s="7">
        <v>44879</v>
      </c>
      <c r="S4" s="6">
        <v>44909</v>
      </c>
      <c r="T4" s="4" t="s">
        <v>34</v>
      </c>
      <c r="U4" s="4">
        <v>228</v>
      </c>
      <c r="V4" s="4">
        <v>0</v>
      </c>
      <c r="W4" s="4">
        <v>0</v>
      </c>
      <c r="X4" s="4" t="s">
        <v>46</v>
      </c>
      <c r="Y4" s="4">
        <v>202714</v>
      </c>
      <c r="Z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44905</v>
      </c>
      <c r="G5" s="6">
        <v>44906</v>
      </c>
      <c r="H5" s="4">
        <v>2</v>
      </c>
      <c r="I5" s="4">
        <v>1</v>
      </c>
      <c r="J5" s="4">
        <v>2</v>
      </c>
      <c r="K5" s="4" t="s">
        <v>30</v>
      </c>
      <c r="L5" s="4">
        <v>98</v>
      </c>
      <c r="M5" s="4">
        <v>98</v>
      </c>
      <c r="N5" s="4" t="s">
        <v>51</v>
      </c>
      <c r="O5" s="4" t="s">
        <v>32</v>
      </c>
      <c r="P5" s="4" t="s">
        <v>33</v>
      </c>
      <c r="Q5" s="4">
        <v>0</v>
      </c>
      <c r="R5" s="7">
        <v>44880</v>
      </c>
      <c r="S5" s="6">
        <v>44909</v>
      </c>
      <c r="T5" s="4" t="s">
        <v>34</v>
      </c>
      <c r="U5" s="4">
        <v>98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38</v>
      </c>
      <c r="E6" s="4" t="s">
        <v>39</v>
      </c>
      <c r="F6" s="6">
        <v>44903</v>
      </c>
      <c r="G6" s="6">
        <v>44906</v>
      </c>
      <c r="H6" s="4">
        <v>1</v>
      </c>
      <c r="I6" s="4">
        <v>3</v>
      </c>
      <c r="J6" s="4">
        <v>3</v>
      </c>
      <c r="K6" s="4" t="s">
        <v>30</v>
      </c>
      <c r="L6" s="4">
        <v>352</v>
      </c>
      <c r="M6" s="4">
        <v>352</v>
      </c>
      <c r="N6" s="4" t="s">
        <v>55</v>
      </c>
      <c r="O6" s="4" t="s">
        <v>32</v>
      </c>
      <c r="P6" s="4" t="s">
        <v>33</v>
      </c>
      <c r="Q6" s="4">
        <v>0</v>
      </c>
      <c r="R6" s="7">
        <v>44880</v>
      </c>
      <c r="S6" s="6">
        <v>44909</v>
      </c>
      <c r="T6" s="4" t="s">
        <v>34</v>
      </c>
      <c r="U6" s="4">
        <v>352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6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44903</v>
      </c>
      <c r="G7" s="6">
        <v>44906</v>
      </c>
      <c r="H7" s="4">
        <v>2</v>
      </c>
      <c r="I7" s="4">
        <v>3</v>
      </c>
      <c r="J7" s="4">
        <v>6</v>
      </c>
      <c r="K7" s="4" t="s">
        <v>30</v>
      </c>
      <c r="L7" s="4">
        <v>612</v>
      </c>
      <c r="M7" s="4">
        <v>612</v>
      </c>
      <c r="N7" s="4" t="s">
        <v>61</v>
      </c>
      <c r="O7" s="4" t="s">
        <v>32</v>
      </c>
      <c r="P7" s="4" t="s">
        <v>33</v>
      </c>
      <c r="Q7" s="4">
        <v>0</v>
      </c>
      <c r="R7" s="7">
        <v>44883</v>
      </c>
      <c r="S7" s="6">
        <v>44909</v>
      </c>
      <c r="T7" s="4" t="s">
        <v>34</v>
      </c>
      <c r="U7" s="4">
        <v>612</v>
      </c>
      <c r="V7" s="4">
        <v>0</v>
      </c>
      <c r="W7" s="4">
        <v>0</v>
      </c>
      <c r="X7" s="4" t="s">
        <v>62</v>
      </c>
      <c r="Y7" s="4">
        <v>25972640</v>
      </c>
      <c r="Z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50</v>
      </c>
      <c r="F8" s="6">
        <v>44903</v>
      </c>
      <c r="G8" s="6">
        <v>44906</v>
      </c>
      <c r="H8" s="4">
        <v>1</v>
      </c>
      <c r="I8" s="4">
        <v>3</v>
      </c>
      <c r="J8" s="4">
        <v>3</v>
      </c>
      <c r="K8" s="4" t="s">
        <v>30</v>
      </c>
      <c r="L8" s="4">
        <v>273</v>
      </c>
      <c r="M8" s="4">
        <v>273</v>
      </c>
      <c r="N8" s="4" t="s">
        <v>66</v>
      </c>
      <c r="O8" s="4" t="s">
        <v>32</v>
      </c>
      <c r="P8" s="4" t="s">
        <v>33</v>
      </c>
      <c r="Q8" s="4">
        <v>0</v>
      </c>
      <c r="R8" s="7">
        <v>44889</v>
      </c>
      <c r="S8" s="6">
        <v>44909</v>
      </c>
      <c r="T8" s="4" t="s">
        <v>34</v>
      </c>
      <c r="U8" s="4">
        <v>273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38</v>
      </c>
      <c r="E9" s="4" t="s">
        <v>39</v>
      </c>
      <c r="F9" s="6">
        <v>44905</v>
      </c>
      <c r="G9" s="6">
        <v>44906</v>
      </c>
      <c r="H9" s="4">
        <v>1</v>
      </c>
      <c r="I9" s="4">
        <v>1</v>
      </c>
      <c r="J9" s="4">
        <v>1</v>
      </c>
      <c r="K9" s="4" t="s">
        <v>30</v>
      </c>
      <c r="L9" s="4">
        <v>137</v>
      </c>
      <c r="M9" s="4">
        <v>137</v>
      </c>
      <c r="N9" s="4" t="s">
        <v>70</v>
      </c>
      <c r="O9" s="4" t="s">
        <v>32</v>
      </c>
      <c r="P9" s="4" t="s">
        <v>33</v>
      </c>
      <c r="Q9" s="4">
        <v>0</v>
      </c>
      <c r="R9" s="7">
        <v>44890</v>
      </c>
      <c r="S9" s="6">
        <v>44909</v>
      </c>
      <c r="T9" s="4" t="s">
        <v>34</v>
      </c>
      <c r="U9" s="4">
        <v>137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44903</v>
      </c>
      <c r="G10" s="6">
        <v>44906</v>
      </c>
      <c r="H10" s="4">
        <v>1</v>
      </c>
      <c r="I10" s="4">
        <v>3</v>
      </c>
      <c r="J10" s="4">
        <v>3</v>
      </c>
      <c r="K10" s="4" t="s">
        <v>30</v>
      </c>
      <c r="L10" s="4">
        <v>289</v>
      </c>
      <c r="M10" s="4">
        <v>289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44891</v>
      </c>
      <c r="S10" s="6">
        <v>44909</v>
      </c>
      <c r="T10" s="4" t="s">
        <v>34</v>
      </c>
      <c r="U10" s="4">
        <v>289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44904</v>
      </c>
      <c r="G11" s="6">
        <v>44906</v>
      </c>
      <c r="H11" s="4">
        <v>1</v>
      </c>
      <c r="I11" s="4">
        <v>2</v>
      </c>
      <c r="J11" s="4">
        <v>2</v>
      </c>
      <c r="K11" s="4" t="s">
        <v>30</v>
      </c>
      <c r="L11" s="4">
        <v>84</v>
      </c>
      <c r="M11" s="4">
        <v>84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44892</v>
      </c>
      <c r="S11" s="6">
        <v>44909</v>
      </c>
      <c r="T11" s="4" t="s">
        <v>34</v>
      </c>
      <c r="U11" s="4">
        <v>84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44905</v>
      </c>
      <c r="G12" s="6">
        <v>44906</v>
      </c>
      <c r="H12" s="4">
        <v>1</v>
      </c>
      <c r="I12" s="4">
        <v>1</v>
      </c>
      <c r="J12" s="4">
        <v>1</v>
      </c>
      <c r="K12" s="4" t="s">
        <v>30</v>
      </c>
      <c r="L12" s="4">
        <v>136</v>
      </c>
      <c r="M12" s="4">
        <v>136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44894</v>
      </c>
      <c r="S12" s="6">
        <v>44909</v>
      </c>
      <c r="T12" s="4" t="s">
        <v>34</v>
      </c>
      <c r="U12" s="4">
        <v>136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7">
      <c r="A13" s="4" t="s">
        <v>91</v>
      </c>
      <c r="B13" s="4" t="s">
        <v>26</v>
      </c>
      <c r="C13" s="4" t="s">
        <v>27</v>
      </c>
      <c r="D13" s="4" t="s">
        <v>38</v>
      </c>
      <c r="E13" s="4" t="s">
        <v>92</v>
      </c>
      <c r="F13" s="6">
        <v>44905</v>
      </c>
      <c r="G13" s="6">
        <v>44906</v>
      </c>
      <c r="H13" s="4">
        <v>3</v>
      </c>
      <c r="I13" s="4">
        <v>1</v>
      </c>
      <c r="J13" s="4">
        <v>3</v>
      </c>
      <c r="K13" s="4" t="s">
        <v>30</v>
      </c>
      <c r="L13" s="4">
        <v>420</v>
      </c>
      <c r="M13" s="4">
        <v>420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44896</v>
      </c>
      <c r="S13" s="6">
        <v>44909</v>
      </c>
      <c r="T13" s="4" t="s">
        <v>34</v>
      </c>
      <c r="U13" s="4">
        <v>420</v>
      </c>
      <c r="V13" s="4">
        <v>0</v>
      </c>
      <c r="W13" s="4">
        <v>0</v>
      </c>
      <c r="X13" s="4" t="s">
        <v>94</v>
      </c>
      <c r="Y13" s="4">
        <v>206866</v>
      </c>
      <c r="Z13" s="4">
        <v>206868</v>
      </c>
      <c r="AA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44903</v>
      </c>
      <c r="G14" s="6">
        <v>44906</v>
      </c>
      <c r="H14" s="4">
        <v>1</v>
      </c>
      <c r="I14" s="4">
        <v>3</v>
      </c>
      <c r="J14" s="4">
        <v>3</v>
      </c>
      <c r="K14" s="4" t="s">
        <v>30</v>
      </c>
      <c r="L14" s="4">
        <v>408</v>
      </c>
      <c r="M14" s="4">
        <v>408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44896</v>
      </c>
      <c r="S14" s="6">
        <v>44909</v>
      </c>
      <c r="T14" s="4" t="s">
        <v>34</v>
      </c>
      <c r="U14" s="4">
        <v>408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44904</v>
      </c>
      <c r="G15" s="6">
        <v>44906</v>
      </c>
      <c r="H15" s="4">
        <v>1</v>
      </c>
      <c r="I15" s="4">
        <v>2</v>
      </c>
      <c r="J15" s="4">
        <v>2</v>
      </c>
      <c r="K15" s="4" t="s">
        <v>30</v>
      </c>
      <c r="L15" s="4">
        <v>236</v>
      </c>
      <c r="M15" s="4">
        <v>236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44896</v>
      </c>
      <c r="S15" s="6">
        <v>44909</v>
      </c>
      <c r="T15" s="4" t="s">
        <v>34</v>
      </c>
      <c r="U15" s="4">
        <v>236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38</v>
      </c>
      <c r="E16" s="4" t="s">
        <v>107</v>
      </c>
      <c r="F16" s="6">
        <v>44902</v>
      </c>
      <c r="G16" s="6">
        <v>44906</v>
      </c>
      <c r="H16" s="4">
        <v>1</v>
      </c>
      <c r="I16" s="4">
        <v>4</v>
      </c>
      <c r="J16" s="4">
        <v>4</v>
      </c>
      <c r="K16" s="4" t="s">
        <v>30</v>
      </c>
      <c r="L16" s="4">
        <v>588</v>
      </c>
      <c r="M16" s="4">
        <v>588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44900</v>
      </c>
      <c r="S16" s="6">
        <v>44909</v>
      </c>
      <c r="T16" s="4" t="s">
        <v>34</v>
      </c>
      <c r="U16" s="4">
        <v>588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44905</v>
      </c>
      <c r="G17" s="6">
        <v>44906</v>
      </c>
      <c r="H17" s="4">
        <v>1</v>
      </c>
      <c r="I17" s="4">
        <v>1</v>
      </c>
      <c r="J17" s="4">
        <v>1</v>
      </c>
      <c r="K17" s="4" t="s">
        <v>30</v>
      </c>
      <c r="L17" s="4">
        <v>79</v>
      </c>
      <c r="M17" s="4">
        <v>79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44904</v>
      </c>
      <c r="S17" s="6">
        <v>44909</v>
      </c>
      <c r="T17" s="4" t="s">
        <v>34</v>
      </c>
      <c r="U17" s="4">
        <v>79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29</v>
      </c>
      <c r="F18" s="6">
        <v>44905</v>
      </c>
      <c r="G18" s="6">
        <v>44906</v>
      </c>
      <c r="H18" s="4">
        <v>1</v>
      </c>
      <c r="I18" s="4">
        <v>1</v>
      </c>
      <c r="J18" s="4">
        <v>1</v>
      </c>
      <c r="K18" s="4" t="s">
        <v>30</v>
      </c>
      <c r="L18" s="4">
        <v>47</v>
      </c>
      <c r="M18" s="4">
        <v>47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44905</v>
      </c>
      <c r="S18" s="6">
        <v>44909</v>
      </c>
      <c r="T18" s="4" t="s">
        <v>34</v>
      </c>
      <c r="U18" s="4">
        <v>47</v>
      </c>
      <c r="V18" s="4">
        <v>0</v>
      </c>
      <c r="W18" s="4">
        <v>0</v>
      </c>
      <c r="X18" s="4" t="s">
        <v>120</v>
      </c>
      <c r="Y18" s="4" t="s">
        <v>116</v>
      </c>
    </row>
    <row r="19" s="4" customFormat="1" spans="1:25">
      <c r="A19" s="4" t="s">
        <v>117</v>
      </c>
      <c r="B19" s="4" t="s">
        <v>26</v>
      </c>
      <c r="C19" s="4" t="s">
        <v>121</v>
      </c>
      <c r="D19" s="4" t="s">
        <v>118</v>
      </c>
      <c r="E19" s="4" t="s">
        <v>29</v>
      </c>
      <c r="F19" s="6">
        <v>44905</v>
      </c>
      <c r="G19" s="6">
        <v>44906</v>
      </c>
      <c r="H19" s="4">
        <v>1</v>
      </c>
      <c r="I19" s="4">
        <v>1</v>
      </c>
      <c r="J19" s="4">
        <v>1</v>
      </c>
      <c r="K19" s="4" t="s">
        <v>30</v>
      </c>
      <c r="L19" s="4">
        <v>-47</v>
      </c>
      <c r="M19" s="4">
        <v>-47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44905</v>
      </c>
      <c r="S19" s="6">
        <v>44909</v>
      </c>
      <c r="T19" s="4" t="s">
        <v>34</v>
      </c>
      <c r="U19" s="4">
        <v>-47</v>
      </c>
      <c r="V19" s="4">
        <v>0</v>
      </c>
      <c r="W19" s="4">
        <v>0</v>
      </c>
      <c r="X19" s="4" t="s">
        <v>120</v>
      </c>
      <c r="Y19" s="4" t="s">
        <v>116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"/>
  <sheetViews>
    <sheetView tabSelected="1" workbookViewId="0">
      <selection activeCell="E23" sqref="E23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122</v>
      </c>
    </row>
    <row r="2" s="4" customFormat="1" spans="1:9">
      <c r="A2" s="5">
        <v>21211719808</v>
      </c>
      <c r="B2" s="6">
        <v>44904</v>
      </c>
      <c r="C2" s="6">
        <v>44906</v>
      </c>
      <c r="D2" s="4">
        <v>102</v>
      </c>
      <c r="E2" s="4" t="str">
        <f>VLOOKUP(A2,HOP!A:L,12,0)</f>
        <v>102.00</v>
      </c>
      <c r="F2" s="4" t="str">
        <f>VLOOKUP(A2,HOP!A:C,3,0)</f>
        <v>2712324</v>
      </c>
      <c r="G2" s="4">
        <f>D2-E2</f>
        <v>0</v>
      </c>
      <c r="H2" s="4" t="str">
        <f>$H$1&amp;F2</f>
        <v>，2712324</v>
      </c>
      <c r="I2" s="4" t="str">
        <f>VLOOKUP(A2,HOP!A:U,21,0)</f>
        <v>直连</v>
      </c>
    </row>
    <row r="3" s="4" customFormat="1" spans="1:9">
      <c r="A3" s="5">
        <v>21793391890</v>
      </c>
      <c r="B3" s="6">
        <v>44904</v>
      </c>
      <c r="C3" s="6">
        <v>44906</v>
      </c>
      <c r="D3" s="4">
        <v>252</v>
      </c>
      <c r="E3" s="4" t="str">
        <f>VLOOKUP(A3,HOP!A:L,12,0)</f>
        <v>252.00</v>
      </c>
      <c r="F3" s="4" t="str">
        <f>VLOOKUP(A3,HOP!A:C,3,0)</f>
        <v>2797376</v>
      </c>
      <c r="G3" s="4">
        <f t="shared" ref="G3:G18" si="0">D3-E3</f>
        <v>0</v>
      </c>
      <c r="H3" s="4" t="str">
        <f t="shared" ref="H3:H18" si="1">$H$1&amp;F3</f>
        <v>，2797376</v>
      </c>
      <c r="I3" s="4" t="str">
        <f>VLOOKUP(A3,HOP!A:U,21,0)</f>
        <v>直采</v>
      </c>
    </row>
    <row r="4" s="4" customFormat="1" spans="1:9">
      <c r="A4" s="5">
        <v>21796056199</v>
      </c>
      <c r="B4" s="6">
        <v>44905</v>
      </c>
      <c r="C4" s="6">
        <v>44906</v>
      </c>
      <c r="D4" s="4">
        <v>228</v>
      </c>
      <c r="E4" s="4" t="str">
        <f>VLOOKUP(A4,HOP!A:L,12,0)</f>
        <v>228.00</v>
      </c>
      <c r="F4" s="4" t="str">
        <f>VLOOKUP(A4,HOP!A:C,3,0)</f>
        <v>2798302</v>
      </c>
      <c r="G4" s="4">
        <f t="shared" si="0"/>
        <v>0</v>
      </c>
      <c r="H4" s="4" t="str">
        <f t="shared" si="1"/>
        <v>，2798302</v>
      </c>
      <c r="I4" s="4" t="str">
        <f>VLOOKUP(A4,HOP!A:U,21,0)</f>
        <v>直采</v>
      </c>
    </row>
    <row r="5" s="4" customFormat="1" spans="1:9">
      <c r="A5" s="5">
        <v>21799538617</v>
      </c>
      <c r="B5" s="6">
        <v>44905</v>
      </c>
      <c r="C5" s="6">
        <v>44906</v>
      </c>
      <c r="D5" s="4">
        <v>98</v>
      </c>
      <c r="E5" s="4" t="str">
        <f>VLOOKUP(A5,HOP!A:L,12,0)</f>
        <v>98.00</v>
      </c>
      <c r="F5" s="4" t="str">
        <f>VLOOKUP(A5,HOP!A:C,3,0)</f>
        <v>2799641</v>
      </c>
      <c r="G5" s="4">
        <f t="shared" si="0"/>
        <v>0</v>
      </c>
      <c r="H5" s="4" t="str">
        <f t="shared" si="1"/>
        <v>，2799641</v>
      </c>
      <c r="I5" s="4" t="str">
        <f>VLOOKUP(A5,HOP!A:U,21,0)</f>
        <v>直采</v>
      </c>
    </row>
    <row r="6" s="4" customFormat="1" spans="1:9">
      <c r="A6" s="5">
        <v>21800002259</v>
      </c>
      <c r="B6" s="6">
        <v>44903</v>
      </c>
      <c r="C6" s="6">
        <v>44906</v>
      </c>
      <c r="D6" s="4">
        <v>352</v>
      </c>
      <c r="E6" s="4" t="str">
        <f>VLOOKUP(A6,HOP!A:L,12,0)</f>
        <v>352.00</v>
      </c>
      <c r="F6" s="4" t="str">
        <f>VLOOKUP(A6,HOP!A:C,3,0)</f>
        <v>2799749</v>
      </c>
      <c r="G6" s="4">
        <f t="shared" si="0"/>
        <v>0</v>
      </c>
      <c r="H6" s="4" t="str">
        <f t="shared" si="1"/>
        <v>，2799749</v>
      </c>
      <c r="I6" s="4" t="str">
        <f>VLOOKUP(A6,HOP!A:U,21,0)</f>
        <v>直采</v>
      </c>
    </row>
    <row r="7" s="4" customFormat="1" spans="1:9">
      <c r="A7" s="5">
        <v>21822618741</v>
      </c>
      <c r="B7" s="6">
        <v>44903</v>
      </c>
      <c r="C7" s="6">
        <v>44906</v>
      </c>
      <c r="D7" s="4">
        <v>612</v>
      </c>
      <c r="E7" s="4" t="str">
        <f>VLOOKUP(A7,HOP!A:L,12,0)</f>
        <v>612.00</v>
      </c>
      <c r="F7" s="4" t="str">
        <f>VLOOKUP(A7,HOP!A:C,3,0)</f>
        <v>2807104</v>
      </c>
      <c r="G7" s="4">
        <f t="shared" si="0"/>
        <v>0</v>
      </c>
      <c r="H7" s="4" t="str">
        <f t="shared" si="1"/>
        <v>，2807104</v>
      </c>
      <c r="I7" s="4" t="str">
        <f>VLOOKUP(A7,HOP!A:U,21,0)</f>
        <v>直采</v>
      </c>
    </row>
    <row r="8" s="4" customFormat="1" spans="1:9">
      <c r="A8" s="5">
        <v>21835565262</v>
      </c>
      <c r="B8" s="6">
        <v>44903</v>
      </c>
      <c r="C8" s="6">
        <v>44906</v>
      </c>
      <c r="D8" s="4">
        <v>273</v>
      </c>
      <c r="E8" s="4" t="str">
        <f>VLOOKUP(A8,HOP!A:L,12,0)</f>
        <v>273.00</v>
      </c>
      <c r="F8" s="4" t="str">
        <f>VLOOKUP(A8,HOP!A:C,3,0)</f>
        <v>2820547</v>
      </c>
      <c r="G8" s="4">
        <f t="shared" si="0"/>
        <v>0</v>
      </c>
      <c r="H8" s="4" t="str">
        <f t="shared" si="1"/>
        <v>，2820547</v>
      </c>
      <c r="I8" s="4" t="str">
        <f>VLOOKUP(A8,HOP!A:U,21,0)</f>
        <v>直采</v>
      </c>
    </row>
    <row r="9" s="4" customFormat="1" spans="1:9">
      <c r="A9" s="5">
        <v>21840947520</v>
      </c>
      <c r="B9" s="6">
        <v>44905</v>
      </c>
      <c r="C9" s="6">
        <v>44906</v>
      </c>
      <c r="D9" s="4">
        <v>137</v>
      </c>
      <c r="E9" s="4" t="str">
        <f>VLOOKUP(A9,HOP!A:L,12,0)</f>
        <v>137.00</v>
      </c>
      <c r="F9" s="4" t="str">
        <f>VLOOKUP(A9,HOP!A:C,3,0)</f>
        <v>2824051</v>
      </c>
      <c r="G9" s="4">
        <f t="shared" si="0"/>
        <v>0</v>
      </c>
      <c r="H9" s="4" t="str">
        <f t="shared" si="1"/>
        <v>，2824051</v>
      </c>
      <c r="I9" s="4" t="str">
        <f>VLOOKUP(A9,HOP!A:U,21,0)</f>
        <v>直采</v>
      </c>
    </row>
    <row r="10" s="4" customFormat="1" spans="1:9">
      <c r="A10" s="5">
        <v>21842584367</v>
      </c>
      <c r="B10" s="6">
        <v>44903</v>
      </c>
      <c r="C10" s="6">
        <v>44906</v>
      </c>
      <c r="D10" s="4">
        <v>289</v>
      </c>
      <c r="E10" s="4" t="str">
        <f>VLOOKUP(A10,HOP!A:L,12,0)</f>
        <v>289.00</v>
      </c>
      <c r="F10" s="4" t="str">
        <f>VLOOKUP(A10,HOP!A:C,3,0)</f>
        <v>2826488</v>
      </c>
      <c r="G10" s="4">
        <f t="shared" si="0"/>
        <v>0</v>
      </c>
      <c r="H10" s="4" t="str">
        <f t="shared" si="1"/>
        <v>，2826488</v>
      </c>
      <c r="I10" s="4" t="str">
        <f>VLOOKUP(A10,HOP!A:U,21,0)</f>
        <v>直采</v>
      </c>
    </row>
    <row r="11" s="4" customFormat="1" spans="1:9">
      <c r="A11" s="5">
        <v>21842718947</v>
      </c>
      <c r="B11" s="6">
        <v>44904</v>
      </c>
      <c r="C11" s="6">
        <v>44906</v>
      </c>
      <c r="D11" s="4">
        <v>84</v>
      </c>
      <c r="E11" s="4" t="str">
        <f>VLOOKUP(A11,HOP!A:L,12,0)</f>
        <v>84.00</v>
      </c>
      <c r="F11" s="4" t="str">
        <f>VLOOKUP(A11,HOP!A:C,3,0)</f>
        <v>2826722</v>
      </c>
      <c r="G11" s="4">
        <f t="shared" si="0"/>
        <v>0</v>
      </c>
      <c r="H11" s="4" t="str">
        <f t="shared" si="1"/>
        <v>，2826722</v>
      </c>
      <c r="I11" s="4" t="str">
        <f>VLOOKUP(A11,HOP!A:U,21,0)</f>
        <v>直连</v>
      </c>
    </row>
    <row r="12" s="4" customFormat="1" spans="1:9">
      <c r="A12" s="5">
        <v>21846409323</v>
      </c>
      <c r="B12" s="6">
        <v>44905</v>
      </c>
      <c r="C12" s="6">
        <v>44906</v>
      </c>
      <c r="D12" s="4">
        <v>136</v>
      </c>
      <c r="E12" s="4" t="str">
        <f>VLOOKUP(A12,HOP!A:L,12,0)</f>
        <v>136.00</v>
      </c>
      <c r="F12" s="4" t="str">
        <f>VLOOKUP(A12,HOP!A:C,3,0)</f>
        <v>2832922</v>
      </c>
      <c r="G12" s="4">
        <f t="shared" si="0"/>
        <v>0</v>
      </c>
      <c r="H12" s="4" t="str">
        <f t="shared" si="1"/>
        <v>，2832922</v>
      </c>
      <c r="I12" s="4" t="str">
        <f>VLOOKUP(A12,HOP!A:U,21,0)</f>
        <v>直连</v>
      </c>
    </row>
    <row r="13" s="4" customFormat="1" spans="1:9">
      <c r="A13" s="5">
        <v>21848690021</v>
      </c>
      <c r="B13" s="6">
        <v>44905</v>
      </c>
      <c r="C13" s="6">
        <v>44906</v>
      </c>
      <c r="D13" s="4">
        <v>420</v>
      </c>
      <c r="E13" s="4" t="str">
        <f>VLOOKUP(A13,HOP!A:L,12,0)</f>
        <v>420.00</v>
      </c>
      <c r="F13" s="4" t="str">
        <f>VLOOKUP(A13,HOP!A:C,3,0)</f>
        <v>2837109</v>
      </c>
      <c r="G13" s="4">
        <f t="shared" si="0"/>
        <v>0</v>
      </c>
      <c r="H13" s="4" t="str">
        <f t="shared" si="1"/>
        <v>，2837109</v>
      </c>
      <c r="I13" s="4" t="str">
        <f>VLOOKUP(A13,HOP!A:U,21,0)</f>
        <v>直采</v>
      </c>
    </row>
    <row r="14" s="4" customFormat="1" spans="1:9">
      <c r="A14" s="5">
        <v>21849328287</v>
      </c>
      <c r="B14" s="6">
        <v>44903</v>
      </c>
      <c r="C14" s="6">
        <v>44906</v>
      </c>
      <c r="D14" s="4">
        <v>408</v>
      </c>
      <c r="E14" s="4" t="str">
        <f>VLOOKUP(A14,HOP!A:L,12,0)</f>
        <v>408.00</v>
      </c>
      <c r="F14" s="4" t="str">
        <f>VLOOKUP(A14,HOP!A:C,3,0)</f>
        <v>2838354</v>
      </c>
      <c r="G14" s="4">
        <f t="shared" si="0"/>
        <v>0</v>
      </c>
      <c r="H14" s="4" t="str">
        <f t="shared" si="1"/>
        <v>，2838354</v>
      </c>
      <c r="I14" s="4" t="str">
        <f>VLOOKUP(A14,HOP!A:U,21,0)</f>
        <v>直采</v>
      </c>
    </row>
    <row r="15" s="4" customFormat="1" spans="1:9">
      <c r="A15" s="5">
        <v>21849445087</v>
      </c>
      <c r="B15" s="6">
        <v>44904</v>
      </c>
      <c r="C15" s="6">
        <v>44906</v>
      </c>
      <c r="D15" s="4">
        <v>236</v>
      </c>
      <c r="E15" s="4" t="str">
        <f>VLOOKUP(A15,HOP!A:L,12,0)</f>
        <v>236.00</v>
      </c>
      <c r="F15" s="4" t="str">
        <f>VLOOKUP(A15,HOP!A:C,3,0)</f>
        <v>2838516</v>
      </c>
      <c r="G15" s="4">
        <f t="shared" si="0"/>
        <v>0</v>
      </c>
      <c r="H15" s="4" t="str">
        <f t="shared" si="1"/>
        <v>，2838516</v>
      </c>
      <c r="I15" s="4" t="str">
        <f>VLOOKUP(A15,HOP!A:U,21,0)</f>
        <v>直采</v>
      </c>
    </row>
    <row r="16" s="4" customFormat="1" spans="1:9">
      <c r="A16" s="5">
        <v>21855472615</v>
      </c>
      <c r="B16" s="6">
        <v>44902</v>
      </c>
      <c r="C16" s="6">
        <v>44906</v>
      </c>
      <c r="D16" s="4">
        <v>588</v>
      </c>
      <c r="E16" s="4" t="str">
        <f>VLOOKUP(A16,HOP!A:L,12,0)</f>
        <v>588.00</v>
      </c>
      <c r="F16" s="4" t="str">
        <f>VLOOKUP(A16,HOP!A:C,3,0)</f>
        <v>2849365</v>
      </c>
      <c r="G16" s="4">
        <f t="shared" si="0"/>
        <v>0</v>
      </c>
      <c r="H16" s="4" t="str">
        <f t="shared" si="1"/>
        <v>，2849365</v>
      </c>
      <c r="I16" s="4" t="str">
        <f>VLOOKUP(A16,HOP!A:U,21,0)</f>
        <v>直采</v>
      </c>
    </row>
    <row r="17" s="4" customFormat="1" spans="1:9">
      <c r="A17" s="5">
        <v>21870901125</v>
      </c>
      <c r="B17" s="6">
        <v>44905</v>
      </c>
      <c r="C17" s="6">
        <v>44906</v>
      </c>
      <c r="D17" s="4">
        <v>79</v>
      </c>
      <c r="E17" s="4" t="str">
        <f>VLOOKUP(A17,HOP!A:L,12,0)</f>
        <v>79.00</v>
      </c>
      <c r="F17" s="4" t="str">
        <f>VLOOKUP(A17,HOP!A:C,3,0)</f>
        <v>2860046</v>
      </c>
      <c r="G17" s="4">
        <f t="shared" si="0"/>
        <v>0</v>
      </c>
      <c r="H17" s="4" t="str">
        <f t="shared" si="1"/>
        <v>，2860046</v>
      </c>
      <c r="I17" s="4" t="str">
        <f>VLOOKUP(A17,HOP!A:U,21,0)</f>
        <v>直采</v>
      </c>
    </row>
    <row r="18" s="4" customFormat="1" hidden="1" spans="1:9">
      <c r="A18" s="5">
        <v>21881723204</v>
      </c>
      <c r="B18" s="6">
        <v>44905</v>
      </c>
      <c r="C18" s="6">
        <v>44906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20" spans="4:4">
      <c r="D20" s="4">
        <f>SUM(D2:D19)</f>
        <v>4294</v>
      </c>
    </row>
    <row r="23" spans="1:5">
      <c r="A23" s="4" t="s">
        <v>123</v>
      </c>
      <c r="D23" s="4">
        <v>3972</v>
      </c>
      <c r="E23" s="4">
        <v>30891</v>
      </c>
    </row>
    <row r="24" spans="1:5">
      <c r="A24" s="4" t="s">
        <v>124</v>
      </c>
      <c r="D24" s="4">
        <v>322</v>
      </c>
      <c r="E24" s="4">
        <v>2504.25</v>
      </c>
    </row>
    <row r="25" spans="1:5">
      <c r="A25" s="4" t="s">
        <v>125</v>
      </c>
      <c r="D25" s="4">
        <f>SUBTOTAL(9,D23:D24)</f>
        <v>4294</v>
      </c>
      <c r="E25" s="4">
        <f>SUBTOTAL(9,E23:E24)</f>
        <v>33395.25</v>
      </c>
    </row>
    <row r="26" spans="1:1">
      <c r="A26" s="4" t="s">
        <v>126</v>
      </c>
    </row>
  </sheetData>
  <autoFilter ref="A1:XFD26">
    <filterColumn colId="3">
      <filters blank="1">
        <filter val="252"/>
        <filter val="352"/>
        <filter val="612"/>
        <filter val="4294"/>
        <filter val="98"/>
        <filter val="420"/>
        <filter val="228"/>
        <filter val="273"/>
        <filter val="136"/>
        <filter val="236"/>
        <filter val="137"/>
        <filter val="79"/>
        <filter val="102"/>
        <filter val="84"/>
        <filter val="408"/>
        <filter val="588"/>
        <filter val="2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127</v>
      </c>
      <c r="B1" s="2" t="s">
        <v>128</v>
      </c>
      <c r="C1" s="2" t="s">
        <v>129</v>
      </c>
      <c r="D1" s="2" t="s">
        <v>130</v>
      </c>
      <c r="E1" s="2" t="s">
        <v>13</v>
      </c>
      <c r="F1" s="2" t="s">
        <v>5</v>
      </c>
      <c r="G1" s="2" t="s">
        <v>6</v>
      </c>
      <c r="H1" s="2" t="s">
        <v>131</v>
      </c>
      <c r="I1" s="2" t="s">
        <v>132</v>
      </c>
      <c r="J1" s="2" t="s">
        <v>133</v>
      </c>
      <c r="K1" s="2" t="s">
        <v>134</v>
      </c>
      <c r="L1" s="2" t="s">
        <v>135</v>
      </c>
      <c r="M1" s="2" t="s">
        <v>136</v>
      </c>
      <c r="N1" s="2" t="s">
        <v>137</v>
      </c>
      <c r="O1" s="2" t="s">
        <v>138</v>
      </c>
      <c r="P1" s="2" t="s">
        <v>139</v>
      </c>
      <c r="Q1" s="2" t="s">
        <v>140</v>
      </c>
      <c r="R1" s="2" t="s">
        <v>141</v>
      </c>
      <c r="S1" s="2" t="s">
        <v>142</v>
      </c>
      <c r="T1" s="2" t="s">
        <v>143</v>
      </c>
      <c r="U1" s="2" t="s">
        <v>144</v>
      </c>
      <c r="V1" s="2" t="s">
        <v>145</v>
      </c>
    </row>
    <row r="2" s="1" customFormat="1" spans="1:22">
      <c r="A2" s="3">
        <v>21211719808</v>
      </c>
      <c r="B2" s="1" t="s">
        <v>146</v>
      </c>
      <c r="C2" s="1" t="s">
        <v>147</v>
      </c>
      <c r="D2" s="1" t="s">
        <v>148</v>
      </c>
      <c r="E2" s="1" t="s">
        <v>149</v>
      </c>
      <c r="F2" s="1" t="s">
        <v>150</v>
      </c>
      <c r="G2" s="1" t="s">
        <v>151</v>
      </c>
      <c r="H2" s="1" t="s">
        <v>152</v>
      </c>
      <c r="I2" s="1" t="s">
        <v>153</v>
      </c>
      <c r="J2" s="1" t="s">
        <v>30</v>
      </c>
      <c r="K2" s="1" t="s">
        <v>154</v>
      </c>
      <c r="L2" s="1" t="s">
        <v>154</v>
      </c>
      <c r="M2" s="1" t="s">
        <v>155</v>
      </c>
      <c r="N2" s="1" t="s">
        <v>155</v>
      </c>
      <c r="O2" s="1" t="s">
        <v>156</v>
      </c>
      <c r="P2" s="1" t="s">
        <v>157</v>
      </c>
      <c r="Q2" s="1" t="s">
        <v>158</v>
      </c>
      <c r="R2" s="1" t="s">
        <v>159</v>
      </c>
      <c r="S2" s="1" t="s">
        <v>160</v>
      </c>
      <c r="T2" s="1" t="s">
        <v>161</v>
      </c>
      <c r="U2" s="1" t="s">
        <v>162</v>
      </c>
      <c r="V2" s="1" t="s">
        <v>163</v>
      </c>
    </row>
    <row r="3" s="1" customFormat="1" spans="1:22">
      <c r="A3" s="3">
        <v>21796056199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151</v>
      </c>
      <c r="H3" s="1" t="s">
        <v>152</v>
      </c>
      <c r="I3" s="1" t="s">
        <v>169</v>
      </c>
      <c r="J3" s="1" t="s">
        <v>30</v>
      </c>
      <c r="K3" s="1" t="s">
        <v>170</v>
      </c>
      <c r="L3" s="1" t="s">
        <v>170</v>
      </c>
      <c r="M3" s="1" t="s">
        <v>155</v>
      </c>
      <c r="N3" s="1" t="s">
        <v>155</v>
      </c>
      <c r="O3" s="1" t="s">
        <v>156</v>
      </c>
      <c r="P3" s="1" t="s">
        <v>157</v>
      </c>
      <c r="Q3" s="1" t="s">
        <v>158</v>
      </c>
      <c r="R3" s="1" t="s">
        <v>171</v>
      </c>
      <c r="S3" s="1" t="s">
        <v>160</v>
      </c>
      <c r="T3" s="1" t="s">
        <v>161</v>
      </c>
      <c r="U3" s="1" t="s">
        <v>172</v>
      </c>
      <c r="V3" s="1" t="s">
        <v>173</v>
      </c>
    </row>
    <row r="4" s="1" customFormat="1" spans="1:22">
      <c r="A4" s="3">
        <v>21793391890</v>
      </c>
      <c r="B4" s="1" t="s">
        <v>164</v>
      </c>
      <c r="C4" s="1" t="s">
        <v>174</v>
      </c>
      <c r="D4" s="1" t="s">
        <v>166</v>
      </c>
      <c r="E4" s="1" t="s">
        <v>175</v>
      </c>
      <c r="F4" s="1" t="s">
        <v>150</v>
      </c>
      <c r="G4" s="1" t="s">
        <v>151</v>
      </c>
      <c r="H4" s="1" t="s">
        <v>152</v>
      </c>
      <c r="I4" s="1" t="s">
        <v>176</v>
      </c>
      <c r="J4" s="1" t="s">
        <v>30</v>
      </c>
      <c r="K4" s="1" t="s">
        <v>177</v>
      </c>
      <c r="L4" s="1" t="s">
        <v>177</v>
      </c>
      <c r="M4" s="1" t="s">
        <v>155</v>
      </c>
      <c r="N4" s="1" t="s">
        <v>155</v>
      </c>
      <c r="O4" s="1" t="s">
        <v>156</v>
      </c>
      <c r="P4" s="1" t="s">
        <v>157</v>
      </c>
      <c r="Q4" s="1" t="s">
        <v>158</v>
      </c>
      <c r="R4" s="1" t="s">
        <v>178</v>
      </c>
      <c r="S4" s="1" t="s">
        <v>160</v>
      </c>
      <c r="T4" s="1" t="s">
        <v>161</v>
      </c>
      <c r="U4" s="1" t="s">
        <v>172</v>
      </c>
      <c r="V4" s="1" t="s">
        <v>173</v>
      </c>
    </row>
    <row r="5" s="1" customFormat="1" spans="1:22">
      <c r="A5" s="3">
        <v>21799538617</v>
      </c>
      <c r="B5" s="1" t="s">
        <v>179</v>
      </c>
      <c r="C5" s="1" t="s">
        <v>180</v>
      </c>
      <c r="D5" s="1" t="s">
        <v>181</v>
      </c>
      <c r="E5" s="1" t="s">
        <v>182</v>
      </c>
      <c r="F5" s="1" t="s">
        <v>168</v>
      </c>
      <c r="G5" s="1" t="s">
        <v>151</v>
      </c>
      <c r="H5" s="1" t="s">
        <v>152</v>
      </c>
      <c r="I5" s="1" t="s">
        <v>183</v>
      </c>
      <c r="J5" s="1" t="s">
        <v>30</v>
      </c>
      <c r="K5" s="1" t="s">
        <v>184</v>
      </c>
      <c r="L5" s="1" t="s">
        <v>184</v>
      </c>
      <c r="M5" s="1" t="s">
        <v>155</v>
      </c>
      <c r="N5" s="1" t="s">
        <v>155</v>
      </c>
      <c r="O5" s="1" t="s">
        <v>156</v>
      </c>
      <c r="P5" s="1" t="s">
        <v>157</v>
      </c>
      <c r="Q5" s="1" t="s">
        <v>158</v>
      </c>
      <c r="R5" s="1" t="s">
        <v>185</v>
      </c>
      <c r="S5" s="1" t="s">
        <v>160</v>
      </c>
      <c r="T5" s="1" t="s">
        <v>161</v>
      </c>
      <c r="U5" s="1" t="s">
        <v>172</v>
      </c>
      <c r="V5" s="1" t="s">
        <v>173</v>
      </c>
    </row>
    <row r="6" s="1" customFormat="1" spans="1:22">
      <c r="A6" s="3">
        <v>21822618741</v>
      </c>
      <c r="B6" s="1" t="s">
        <v>186</v>
      </c>
      <c r="C6" s="1" t="s">
        <v>187</v>
      </c>
      <c r="D6" s="1" t="s">
        <v>188</v>
      </c>
      <c r="E6" s="1" t="s">
        <v>189</v>
      </c>
      <c r="F6" s="1" t="s">
        <v>190</v>
      </c>
      <c r="G6" s="1" t="s">
        <v>151</v>
      </c>
      <c r="H6" s="1" t="s">
        <v>152</v>
      </c>
      <c r="I6" s="1" t="s">
        <v>191</v>
      </c>
      <c r="J6" s="1" t="s">
        <v>30</v>
      </c>
      <c r="K6" s="1" t="s">
        <v>192</v>
      </c>
      <c r="L6" s="1" t="s">
        <v>192</v>
      </c>
      <c r="M6" s="1" t="s">
        <v>155</v>
      </c>
      <c r="N6" s="1" t="s">
        <v>155</v>
      </c>
      <c r="O6" s="1" t="s">
        <v>156</v>
      </c>
      <c r="P6" s="1" t="s">
        <v>157</v>
      </c>
      <c r="Q6" s="1" t="s">
        <v>158</v>
      </c>
      <c r="R6" s="1" t="s">
        <v>193</v>
      </c>
      <c r="S6" s="1" t="s">
        <v>160</v>
      </c>
      <c r="T6" s="1" t="s">
        <v>161</v>
      </c>
      <c r="U6" s="1" t="s">
        <v>172</v>
      </c>
      <c r="V6" s="1" t="s">
        <v>173</v>
      </c>
    </row>
    <row r="7" s="1" customFormat="1" spans="1:22">
      <c r="A7" s="3">
        <v>21800002259</v>
      </c>
      <c r="B7" s="1" t="s">
        <v>179</v>
      </c>
      <c r="C7" s="1" t="s">
        <v>194</v>
      </c>
      <c r="D7" s="1" t="s">
        <v>166</v>
      </c>
      <c r="E7" s="1" t="s">
        <v>195</v>
      </c>
      <c r="F7" s="1" t="s">
        <v>190</v>
      </c>
      <c r="G7" s="1" t="s">
        <v>151</v>
      </c>
      <c r="H7" s="1" t="s">
        <v>152</v>
      </c>
      <c r="I7" s="1" t="s">
        <v>196</v>
      </c>
      <c r="J7" s="1" t="s">
        <v>30</v>
      </c>
      <c r="K7" s="1" t="s">
        <v>197</v>
      </c>
      <c r="L7" s="1" t="s">
        <v>197</v>
      </c>
      <c r="M7" s="1" t="s">
        <v>155</v>
      </c>
      <c r="N7" s="1" t="s">
        <v>155</v>
      </c>
      <c r="O7" s="1" t="s">
        <v>156</v>
      </c>
      <c r="P7" s="1" t="s">
        <v>157</v>
      </c>
      <c r="Q7" s="1" t="s">
        <v>158</v>
      </c>
      <c r="R7" s="1" t="s">
        <v>198</v>
      </c>
      <c r="S7" s="1" t="s">
        <v>160</v>
      </c>
      <c r="T7" s="1" t="s">
        <v>161</v>
      </c>
      <c r="U7" s="1" t="s">
        <v>172</v>
      </c>
      <c r="V7" s="1" t="s">
        <v>173</v>
      </c>
    </row>
    <row r="8" s="1" customFormat="1" spans="1:22">
      <c r="A8" s="3">
        <v>21840947520</v>
      </c>
      <c r="B8" s="1" t="s">
        <v>199</v>
      </c>
      <c r="C8" s="1" t="s">
        <v>200</v>
      </c>
      <c r="D8" s="1" t="s">
        <v>166</v>
      </c>
      <c r="E8" s="1" t="s">
        <v>201</v>
      </c>
      <c r="F8" s="1" t="s">
        <v>168</v>
      </c>
      <c r="G8" s="1" t="s">
        <v>151</v>
      </c>
      <c r="H8" s="1" t="s">
        <v>152</v>
      </c>
      <c r="I8" s="1" t="s">
        <v>202</v>
      </c>
      <c r="J8" s="1" t="s">
        <v>30</v>
      </c>
      <c r="K8" s="1" t="s">
        <v>203</v>
      </c>
      <c r="L8" s="1" t="s">
        <v>203</v>
      </c>
      <c r="M8" s="1" t="s">
        <v>155</v>
      </c>
      <c r="N8" s="1" t="s">
        <v>155</v>
      </c>
      <c r="O8" s="1" t="s">
        <v>156</v>
      </c>
      <c r="P8" s="1" t="s">
        <v>157</v>
      </c>
      <c r="Q8" s="1" t="s">
        <v>158</v>
      </c>
      <c r="R8" s="1" t="s">
        <v>204</v>
      </c>
      <c r="S8" s="1" t="s">
        <v>160</v>
      </c>
      <c r="T8" s="1" t="s">
        <v>161</v>
      </c>
      <c r="U8" s="1" t="s">
        <v>172</v>
      </c>
      <c r="V8" s="1" t="s">
        <v>173</v>
      </c>
    </row>
    <row r="9" s="1" customFormat="1" spans="1:22">
      <c r="A9" s="3">
        <v>21842584367</v>
      </c>
      <c r="B9" s="1" t="s">
        <v>205</v>
      </c>
      <c r="C9" s="1" t="s">
        <v>206</v>
      </c>
      <c r="D9" s="1" t="s">
        <v>207</v>
      </c>
      <c r="E9" s="1" t="s">
        <v>208</v>
      </c>
      <c r="F9" s="1" t="s">
        <v>190</v>
      </c>
      <c r="G9" s="1" t="s">
        <v>151</v>
      </c>
      <c r="H9" s="1" t="s">
        <v>152</v>
      </c>
      <c r="I9" s="1" t="s">
        <v>209</v>
      </c>
      <c r="J9" s="1" t="s">
        <v>30</v>
      </c>
      <c r="K9" s="1" t="s">
        <v>210</v>
      </c>
      <c r="L9" s="1" t="s">
        <v>210</v>
      </c>
      <c r="M9" s="1" t="s">
        <v>155</v>
      </c>
      <c r="N9" s="1" t="s">
        <v>155</v>
      </c>
      <c r="O9" s="1" t="s">
        <v>156</v>
      </c>
      <c r="P9" s="1" t="s">
        <v>157</v>
      </c>
      <c r="Q9" s="1" t="s">
        <v>158</v>
      </c>
      <c r="R9" s="1" t="s">
        <v>211</v>
      </c>
      <c r="S9" s="1" t="s">
        <v>160</v>
      </c>
      <c r="T9" s="1" t="s">
        <v>161</v>
      </c>
      <c r="U9" s="1" t="s">
        <v>172</v>
      </c>
      <c r="V9" s="1" t="s">
        <v>212</v>
      </c>
    </row>
    <row r="10" s="1" customFormat="1" spans="1:22">
      <c r="A10" s="3">
        <v>21842718947</v>
      </c>
      <c r="B10" s="1" t="s">
        <v>213</v>
      </c>
      <c r="C10" s="1" t="s">
        <v>214</v>
      </c>
      <c r="D10" s="1" t="s">
        <v>215</v>
      </c>
      <c r="E10" s="1" t="s">
        <v>216</v>
      </c>
      <c r="F10" s="1" t="s">
        <v>150</v>
      </c>
      <c r="G10" s="1" t="s">
        <v>151</v>
      </c>
      <c r="H10" s="1" t="s">
        <v>152</v>
      </c>
      <c r="I10" s="1" t="s">
        <v>217</v>
      </c>
      <c r="J10" s="1" t="s">
        <v>30</v>
      </c>
      <c r="K10" s="1" t="s">
        <v>218</v>
      </c>
      <c r="L10" s="1" t="s">
        <v>218</v>
      </c>
      <c r="M10" s="1" t="s">
        <v>155</v>
      </c>
      <c r="N10" s="1" t="s">
        <v>155</v>
      </c>
      <c r="O10" s="1" t="s">
        <v>156</v>
      </c>
      <c r="P10" s="1" t="s">
        <v>157</v>
      </c>
      <c r="Q10" s="1" t="s">
        <v>158</v>
      </c>
      <c r="R10" s="1" t="s">
        <v>219</v>
      </c>
      <c r="S10" s="1" t="s">
        <v>160</v>
      </c>
      <c r="T10" s="1" t="s">
        <v>161</v>
      </c>
      <c r="U10" s="1" t="s">
        <v>162</v>
      </c>
      <c r="V10" s="1" t="s">
        <v>173</v>
      </c>
    </row>
    <row r="11" s="1" customFormat="1" spans="1:22">
      <c r="A11" s="3">
        <v>21849445087</v>
      </c>
      <c r="B11" s="1" t="s">
        <v>220</v>
      </c>
      <c r="C11" s="1" t="s">
        <v>221</v>
      </c>
      <c r="D11" s="1" t="s">
        <v>222</v>
      </c>
      <c r="E11" s="1" t="s">
        <v>223</v>
      </c>
      <c r="F11" s="1" t="s">
        <v>150</v>
      </c>
      <c r="G11" s="1" t="s">
        <v>151</v>
      </c>
      <c r="H11" s="1" t="s">
        <v>152</v>
      </c>
      <c r="I11" s="1" t="s">
        <v>224</v>
      </c>
      <c r="J11" s="1" t="s">
        <v>30</v>
      </c>
      <c r="K11" s="1" t="s">
        <v>225</v>
      </c>
      <c r="L11" s="1" t="s">
        <v>225</v>
      </c>
      <c r="M11" s="1" t="s">
        <v>155</v>
      </c>
      <c r="N11" s="1" t="s">
        <v>155</v>
      </c>
      <c r="O11" s="1" t="s">
        <v>156</v>
      </c>
      <c r="P11" s="1" t="s">
        <v>157</v>
      </c>
      <c r="Q11" s="1" t="s">
        <v>158</v>
      </c>
      <c r="R11" s="1" t="s">
        <v>226</v>
      </c>
      <c r="S11" s="1" t="s">
        <v>160</v>
      </c>
      <c r="T11" s="1" t="s">
        <v>161</v>
      </c>
      <c r="U11" s="1" t="s">
        <v>172</v>
      </c>
      <c r="V11" s="1" t="s">
        <v>227</v>
      </c>
    </row>
    <row r="12" s="1" customFormat="1" spans="1:22">
      <c r="A12" s="3">
        <v>21848690021</v>
      </c>
      <c r="B12" s="1" t="s">
        <v>220</v>
      </c>
      <c r="C12" s="1" t="s">
        <v>228</v>
      </c>
      <c r="D12" s="1" t="s">
        <v>166</v>
      </c>
      <c r="E12" s="1" t="s">
        <v>229</v>
      </c>
      <c r="F12" s="1" t="s">
        <v>168</v>
      </c>
      <c r="G12" s="1" t="s">
        <v>151</v>
      </c>
      <c r="H12" s="1" t="s">
        <v>152</v>
      </c>
      <c r="I12" s="1" t="s">
        <v>230</v>
      </c>
      <c r="J12" s="1" t="s">
        <v>30</v>
      </c>
      <c r="K12" s="1" t="s">
        <v>231</v>
      </c>
      <c r="L12" s="1" t="s">
        <v>231</v>
      </c>
      <c r="M12" s="1" t="s">
        <v>155</v>
      </c>
      <c r="N12" s="1" t="s">
        <v>155</v>
      </c>
      <c r="O12" s="1" t="s">
        <v>156</v>
      </c>
      <c r="P12" s="1" t="s">
        <v>157</v>
      </c>
      <c r="Q12" s="1" t="s">
        <v>158</v>
      </c>
      <c r="R12" s="1" t="s">
        <v>232</v>
      </c>
      <c r="S12" s="1" t="s">
        <v>160</v>
      </c>
      <c r="T12" s="1" t="s">
        <v>161</v>
      </c>
      <c r="U12" s="1" t="s">
        <v>172</v>
      </c>
      <c r="V12" s="1" t="s">
        <v>173</v>
      </c>
    </row>
    <row r="13" s="1" customFormat="1" spans="1:22">
      <c r="A13" s="3">
        <v>21835565262</v>
      </c>
      <c r="B13" s="1" t="s">
        <v>233</v>
      </c>
      <c r="C13" s="1" t="s">
        <v>234</v>
      </c>
      <c r="D13" s="1" t="s">
        <v>235</v>
      </c>
      <c r="E13" s="1" t="s">
        <v>236</v>
      </c>
      <c r="F13" s="1" t="s">
        <v>190</v>
      </c>
      <c r="G13" s="1" t="s">
        <v>151</v>
      </c>
      <c r="H13" s="1" t="s">
        <v>152</v>
      </c>
      <c r="I13" s="1" t="s">
        <v>237</v>
      </c>
      <c r="J13" s="1" t="s">
        <v>30</v>
      </c>
      <c r="K13" s="1" t="s">
        <v>238</v>
      </c>
      <c r="L13" s="1" t="s">
        <v>238</v>
      </c>
      <c r="M13" s="1" t="s">
        <v>155</v>
      </c>
      <c r="N13" s="1" t="s">
        <v>155</v>
      </c>
      <c r="O13" s="1" t="s">
        <v>156</v>
      </c>
      <c r="P13" s="1" t="s">
        <v>157</v>
      </c>
      <c r="Q13" s="1" t="s">
        <v>158</v>
      </c>
      <c r="R13" s="1" t="s">
        <v>239</v>
      </c>
      <c r="S13" s="1" t="s">
        <v>160</v>
      </c>
      <c r="T13" s="1" t="s">
        <v>161</v>
      </c>
      <c r="U13" s="1" t="s">
        <v>172</v>
      </c>
      <c r="V13" s="1" t="s">
        <v>240</v>
      </c>
    </row>
    <row r="14" s="1" customFormat="1" spans="1:22">
      <c r="A14" s="3">
        <v>21849328287</v>
      </c>
      <c r="B14" s="1" t="s">
        <v>220</v>
      </c>
      <c r="C14" s="1" t="s">
        <v>241</v>
      </c>
      <c r="D14" s="1" t="s">
        <v>222</v>
      </c>
      <c r="E14" s="1" t="s">
        <v>242</v>
      </c>
      <c r="F14" s="1" t="s">
        <v>190</v>
      </c>
      <c r="G14" s="1" t="s">
        <v>151</v>
      </c>
      <c r="H14" s="1" t="s">
        <v>152</v>
      </c>
      <c r="I14" s="1" t="s">
        <v>243</v>
      </c>
      <c r="J14" s="1" t="s">
        <v>30</v>
      </c>
      <c r="K14" s="1" t="s">
        <v>244</v>
      </c>
      <c r="L14" s="1" t="s">
        <v>244</v>
      </c>
      <c r="M14" s="1" t="s">
        <v>155</v>
      </c>
      <c r="N14" s="1" t="s">
        <v>155</v>
      </c>
      <c r="O14" s="1" t="s">
        <v>156</v>
      </c>
      <c r="P14" s="1" t="s">
        <v>157</v>
      </c>
      <c r="Q14" s="1" t="s">
        <v>158</v>
      </c>
      <c r="R14" s="1" t="s">
        <v>245</v>
      </c>
      <c r="S14" s="1" t="s">
        <v>160</v>
      </c>
      <c r="T14" s="1" t="s">
        <v>161</v>
      </c>
      <c r="U14" s="1" t="s">
        <v>172</v>
      </c>
      <c r="V14" s="1" t="s">
        <v>227</v>
      </c>
    </row>
    <row r="15" s="1" customFormat="1" spans="1:22">
      <c r="A15" s="3">
        <v>21855472615</v>
      </c>
      <c r="B15" s="1" t="s">
        <v>246</v>
      </c>
      <c r="C15" s="1" t="s">
        <v>247</v>
      </c>
      <c r="D15" s="1" t="s">
        <v>166</v>
      </c>
      <c r="E15" s="1" t="s">
        <v>248</v>
      </c>
      <c r="F15" s="1" t="s">
        <v>249</v>
      </c>
      <c r="G15" s="1" t="s">
        <v>151</v>
      </c>
      <c r="H15" s="1" t="s">
        <v>152</v>
      </c>
      <c r="I15" s="1" t="s">
        <v>250</v>
      </c>
      <c r="J15" s="1" t="s">
        <v>30</v>
      </c>
      <c r="K15" s="1" t="s">
        <v>251</v>
      </c>
      <c r="L15" s="1" t="s">
        <v>251</v>
      </c>
      <c r="M15" s="1" t="s">
        <v>155</v>
      </c>
      <c r="N15" s="1" t="s">
        <v>155</v>
      </c>
      <c r="O15" s="1" t="s">
        <v>156</v>
      </c>
      <c r="P15" s="1" t="s">
        <v>157</v>
      </c>
      <c r="Q15" s="1" t="s">
        <v>158</v>
      </c>
      <c r="R15" s="1" t="s">
        <v>252</v>
      </c>
      <c r="S15" s="1" t="s">
        <v>160</v>
      </c>
      <c r="T15" s="1" t="s">
        <v>161</v>
      </c>
      <c r="U15" s="1" t="s">
        <v>172</v>
      </c>
      <c r="V15" s="1" t="s">
        <v>173</v>
      </c>
    </row>
    <row r="16" s="1" customFormat="1" spans="1:22">
      <c r="A16" s="3">
        <v>21846409323</v>
      </c>
      <c r="B16" s="1" t="s">
        <v>253</v>
      </c>
      <c r="C16" s="1" t="s">
        <v>254</v>
      </c>
      <c r="D16" s="1" t="s">
        <v>255</v>
      </c>
      <c r="E16" s="1" t="s">
        <v>256</v>
      </c>
      <c r="F16" s="1" t="s">
        <v>168</v>
      </c>
      <c r="G16" s="1" t="s">
        <v>151</v>
      </c>
      <c r="H16" s="1" t="s">
        <v>152</v>
      </c>
      <c r="I16" s="1" t="s">
        <v>257</v>
      </c>
      <c r="J16" s="1" t="s">
        <v>30</v>
      </c>
      <c r="K16" s="1" t="s">
        <v>258</v>
      </c>
      <c r="L16" s="1" t="s">
        <v>258</v>
      </c>
      <c r="M16" s="1" t="s">
        <v>155</v>
      </c>
      <c r="N16" s="1" t="s">
        <v>155</v>
      </c>
      <c r="O16" s="1" t="s">
        <v>156</v>
      </c>
      <c r="P16" s="1" t="s">
        <v>157</v>
      </c>
      <c r="Q16" s="1" t="s">
        <v>158</v>
      </c>
      <c r="R16" s="1" t="s">
        <v>259</v>
      </c>
      <c r="S16" s="1" t="s">
        <v>160</v>
      </c>
      <c r="T16" s="1" t="s">
        <v>161</v>
      </c>
      <c r="U16" s="1" t="s">
        <v>162</v>
      </c>
      <c r="V16" s="1" t="s">
        <v>260</v>
      </c>
    </row>
    <row r="17" s="1" customFormat="1" spans="1:22">
      <c r="A17" s="3">
        <v>21870901125</v>
      </c>
      <c r="B17" s="1" t="s">
        <v>150</v>
      </c>
      <c r="C17" s="1" t="s">
        <v>261</v>
      </c>
      <c r="D17" s="1" t="s">
        <v>262</v>
      </c>
      <c r="E17" s="1" t="s">
        <v>263</v>
      </c>
      <c r="F17" s="1" t="s">
        <v>168</v>
      </c>
      <c r="G17" s="1" t="s">
        <v>151</v>
      </c>
      <c r="H17" s="1" t="s">
        <v>152</v>
      </c>
      <c r="I17" s="1" t="s">
        <v>264</v>
      </c>
      <c r="J17" s="1" t="s">
        <v>30</v>
      </c>
      <c r="K17" s="1" t="s">
        <v>265</v>
      </c>
      <c r="L17" s="1" t="s">
        <v>265</v>
      </c>
      <c r="M17" s="1" t="s">
        <v>155</v>
      </c>
      <c r="N17" s="1" t="s">
        <v>155</v>
      </c>
      <c r="O17" s="1" t="s">
        <v>156</v>
      </c>
      <c r="P17" s="1" t="s">
        <v>157</v>
      </c>
      <c r="Q17" s="1" t="s">
        <v>158</v>
      </c>
      <c r="R17" s="1" t="s">
        <v>266</v>
      </c>
      <c r="S17" s="1" t="s">
        <v>160</v>
      </c>
      <c r="T17" s="1" t="s">
        <v>161</v>
      </c>
      <c r="U17" s="1" t="s">
        <v>172</v>
      </c>
      <c r="V17" s="1" t="s">
        <v>240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2022-12-14T01:25:06Z</dcterms:created>
  <dcterms:modified xsi:type="dcterms:W3CDTF">2022-12-14T01:32:06Z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77FF3485EEB44807914991EE1D322978</vt:lpwstr>
  </property>
  <property fmtid="{D5CDD505-2E9C-101B-9397-08002B2CF9AE}" pid="3" name="KSOProductBuildVer">
    <vt:lpwstr>2052-11.1.0.12980</vt:lpwstr>
  </property>
</Properties>
</file>