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<sst xmlns="http://schemas.openxmlformats.org/spreadsheetml/2006/main" count="530" uniqueCount="240">
  <si>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</si>
  <si>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</si>
  <si>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</si>
  <si>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</si>
  <si>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</si>
  <si>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</si>
  <si>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</si>
  <si>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</si>
  <si>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</si>
  <si>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</si>
  <si>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</si>
  <si>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</si>
  <si>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</si>
  <si>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</si>
  <si>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</si>
  <si>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</si>
  <si>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</si>
  <si>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</si>
  <si>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</si>
  <si>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</si>
  <si>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</si>
  <si>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</si>
  <si>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</si>
  <si>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</si>
  <si>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</si>
  <si>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18478671424	</t>
  </si>
  <si>
    <t>Ctrip</t>
  </si>
  <si>
    <t>正常</t>
  </si>
  <si>
    <t>[巴厘岛]巴厘岛水明漾乌帕萨酒店(U Paasha Seminyak Bali)(37242668)</t>
  </si>
  <si>
    <t>套房&lt;不退款&gt;&lt;2人入住&gt;</t>
  </si>
  <si>
    <t>USD</t>
  </si>
  <si>
    <t>Low/Jye,Low/Jye</t>
  </si>
  <si>
    <t>CA5326221215USD</t>
  </si>
  <si>
    <t>未提现</t>
  </si>
  <si>
    <t>携程开票</t>
  </si>
  <si>
    <t xml:space="preserve">2629386	</t>
  </si>
  <si>
    <t xml:space="preserve">	</t>
  </si>
  <si>
    <t xml:space="preserve">18851344295	</t>
  </si>
  <si>
    <t>[中雅加达]雅加达凯马约兰阿什亚纳酒店(Asyana Kemayoran Jakarta)(37224752)</t>
  </si>
  <si>
    <t>双人床房&lt;不退款&gt;&lt;2人入住&gt;</t>
  </si>
  <si>
    <t>Choi Gao Kitt/Nicolas,Choi Gao Kitt/Nicolas</t>
  </si>
  <si>
    <t xml:space="preserve">5638141	</t>
  </si>
  <si>
    <t xml:space="preserve">21775017219	</t>
  </si>
  <si>
    <t>[马六甲]马六甲大华酒店(The Majestic Malacca)(37230775)</t>
  </si>
  <si>
    <t>豪华房&lt;2人入住&gt;&lt;不退款&gt;</t>
  </si>
  <si>
    <t>Lim/Chin Chin,Lim/Chin Chin</t>
  </si>
  <si>
    <t xml:space="preserve">2790699	</t>
  </si>
  <si>
    <t xml:space="preserve">165996569	</t>
  </si>
  <si>
    <t xml:space="preserve">21826248111	</t>
  </si>
  <si>
    <t>[曼谷]曼谷利特酒店 (SHA Extra Plus)(LiT BANGKOK Residence)(39039690)</t>
  </si>
  <si>
    <t>一卧室豪华套房&lt;2人入住&gt;&lt;不退款&gt;</t>
  </si>
  <si>
    <t>LEE/WAI HO KRIS</t>
  </si>
  <si>
    <t xml:space="preserve">2810641	</t>
  </si>
  <si>
    <t xml:space="preserve">1412641158	</t>
  </si>
  <si>
    <t xml:space="preserve">21836030866	</t>
  </si>
  <si>
    <t>[民丹岛]民丹岛悦梿(Cassia Bintan)(44800780)</t>
  </si>
  <si>
    <t>一卧室阁楼公寓房&lt;2人入住&gt;&lt;不退款&gt;</t>
  </si>
  <si>
    <t>Khine/Winny,Khine/Winny</t>
  </si>
  <si>
    <t xml:space="preserve">2820703	</t>
  </si>
  <si>
    <t xml:space="preserve">33438840	</t>
  </si>
  <si>
    <t xml:space="preserve">21847979750	</t>
  </si>
  <si>
    <t>[怡保]怡保怡东酒店(Hotel Excelsior Ipoh)(48056393)</t>
  </si>
  <si>
    <t>Lee/Fong Chen,Lee/Fong Chen</t>
  </si>
  <si>
    <t xml:space="preserve">2835819	</t>
  </si>
  <si>
    <t xml:space="preserve">105711	</t>
  </si>
  <si>
    <t xml:space="preserve">21852048680	</t>
  </si>
  <si>
    <t>[芭堤雅]芭提雅摩达斯度假村(Pattaya Modus Beachfront Resort)(37251787)</t>
  </si>
  <si>
    <t>高级房&lt;2人入住&gt;&lt;不退款&gt;</t>
  </si>
  <si>
    <t>Suebsai/Sukanya,Suebsai/Sukanya</t>
  </si>
  <si>
    <t xml:space="preserve">2843621	</t>
  </si>
  <si>
    <t xml:space="preserve">285127	</t>
  </si>
  <si>
    <t xml:space="preserve">21854458809	</t>
  </si>
  <si>
    <t>Ewon/Ooi,Ewon/Ooi</t>
  </si>
  <si>
    <t xml:space="preserve">2847365	</t>
  </si>
  <si>
    <t xml:space="preserve">167489553	</t>
  </si>
  <si>
    <t>取消</t>
  </si>
  <si>
    <t xml:space="preserve">999221856538140	</t>
  </si>
  <si>
    <t>[大叻]沙非大叻酒店(Saphir Dalat Hotel)(37252405)</t>
  </si>
  <si>
    <t>豪华房（双床）&lt;2人入住&gt;&lt;不退款&gt;</t>
  </si>
  <si>
    <t>Đinh Thao Trinh/Le</t>
  </si>
  <si>
    <t xml:space="preserve">2851214	</t>
  </si>
  <si>
    <t xml:space="preserve">1420328507	</t>
  </si>
  <si>
    <t xml:space="preserve">21857425198	</t>
  </si>
  <si>
    <t>Chan/Jim Kee,Chan/Jim Kee</t>
  </si>
  <si>
    <t xml:space="preserve">2852559	</t>
  </si>
  <si>
    <t xml:space="preserve">105992	</t>
  </si>
  <si>
    <t xml:space="preserve">21874139412	</t>
  </si>
  <si>
    <t>[吉隆坡]吉隆坡宴宾雅酒店(Impiana KLCC Hotel)(37200629)</t>
  </si>
  <si>
    <t>豪华双床房&lt;2人入住&gt;&lt;不退款&gt;</t>
  </si>
  <si>
    <t>AZIAH OMAR/NOR,AZIAH OMAR/NOR</t>
  </si>
  <si>
    <t xml:space="preserve">2860567	</t>
  </si>
  <si>
    <t xml:space="preserve">21882311420	</t>
  </si>
  <si>
    <t>[吉隆坡]吉隆坡柏威年酒店 · 悦榕管理(Pavilion Hotel Kuala Lumpur Managed by Banyan Tree)(40759685)</t>
  </si>
  <si>
    <t>城市绿洲特大床房&lt;2人入住&gt;&lt;不退款&gt;&lt;早餐&gt;</t>
  </si>
  <si>
    <t>Ma/ZhAORONG,Chen/Yuhua</t>
  </si>
  <si>
    <t xml:space="preserve">2863670	</t>
  </si>
  <si>
    <t xml:space="preserve">208058	</t>
  </si>
  <si>
    <t xml:space="preserve">21882337634	</t>
  </si>
  <si>
    <t>城市绿洲双床房&lt;2人入住&gt;&lt;不退款&gt;&lt;早餐&gt;</t>
  </si>
  <si>
    <t>TemwaRattananon/Nuttapong</t>
  </si>
  <si>
    <t xml:space="preserve">2863699	</t>
  </si>
  <si>
    <t xml:space="preserve">208059	</t>
  </si>
  <si>
    <t xml:space="preserve">21886934701	</t>
  </si>
  <si>
    <t>[曼谷]曼谷千禧希尔顿酒店 (SHA Plus+)(Millennium Hilton Bangkok (SHA Plus+))(37205183)</t>
  </si>
  <si>
    <t>豪华特大床房&lt;2人入住&gt;&lt;不退款&gt;</t>
  </si>
  <si>
    <t>Ruangrongpanya/Tavit</t>
  </si>
  <si>
    <t xml:space="preserve">2864740	</t>
  </si>
  <si>
    <t>，</t>
  </si>
  <si>
    <t>A221215104457481</t>
  </si>
  <si>
    <t>A221215104556481</t>
  </si>
  <si>
    <t>USD / HKD 当前参考汇率: 7.77812</t>
  </si>
  <si>
    <t>总计：2130 USD/
16567.4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</si>
  <si>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</si>
  <si>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</si>
  <si>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</si>
  <si>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</si>
  <si>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</si>
  <si>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</si>
  <si>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</si>
  <si>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</si>
  <si>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</si>
  <si>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</si>
  <si>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</si>
  <si>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</si>
  <si>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</si>
  <si>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</si>
  <si>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</si>
  <si>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</si>
  <si>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</si>
  <si>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</si>
  <si>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</si>
  <si>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2022-12-11</t>
  </si>
  <si>
    <t>2864740</t>
  </si>
  <si>
    <t>曼谷千禧希尔顿酒店</t>
  </si>
  <si>
    <t>Ruangrongpanya Tavit</t>
  </si>
  <si>
    <t>2022-12-12</t>
  </si>
  <si>
    <t>退房日周结</t>
  </si>
  <si>
    <t>851.24</t>
  </si>
  <si>
    <t>122.00</t>
  </si>
  <si>
    <t>0</t>
  </si>
  <si>
    <t>0.00</t>
  </si>
  <si>
    <t>携程盛景国际直连</t>
  </si>
  <si>
    <t>01.010677</t>
  </si>
  <si>
    <t>2022-12-11 09:42:39</t>
  </si>
  <si>
    <t>否</t>
  </si>
  <si>
    <t>汇智国际旅游发展有限公司</t>
  </si>
  <si>
    <t>直连</t>
  </si>
  <si>
    <t>泰国</t>
  </si>
  <si>
    <t>2022-12-10</t>
  </si>
  <si>
    <t>2863699</t>
  </si>
  <si>
    <t>吉隆坡柏威年酒店 · 悦榕庄管理</t>
  </si>
  <si>
    <t>TemwaRattananon Nuttapong</t>
  </si>
  <si>
    <t>983.81</t>
  </si>
  <si>
    <t>141.00</t>
  </si>
  <si>
    <t>2022-12-11 12:20:39</t>
  </si>
  <si>
    <t>直采</t>
  </si>
  <si>
    <t>马来西亚</t>
  </si>
  <si>
    <t>2863670</t>
  </si>
  <si>
    <t>Ma ZhAORONG,Chen Yuhua</t>
  </si>
  <si>
    <t>1967.63</t>
  </si>
  <si>
    <t>282.00</t>
  </si>
  <si>
    <t>2022-12-11 12:17:35</t>
  </si>
  <si>
    <t>2022-12-09</t>
  </si>
  <si>
    <t>2860567</t>
  </si>
  <si>
    <t>吉隆坡宴宾雅酒店</t>
  </si>
  <si>
    <t>AZIAH OMAR NOR,AZIAH OMAR NOR</t>
  </si>
  <si>
    <t>586.69</t>
  </si>
  <si>
    <t>84.00</t>
  </si>
  <si>
    <t>2022-12-09 18:13:24</t>
  </si>
  <si>
    <t>2022-12-06</t>
  </si>
  <si>
    <t>2852559</t>
  </si>
  <si>
    <t>怡保怡东酒店</t>
  </si>
  <si>
    <t>Chan Jim Kee,Chan Jim Kee</t>
  </si>
  <si>
    <t>348.95</t>
  </si>
  <si>
    <t>50.00</t>
  </si>
  <si>
    <t>2022-12-07 09:58:17</t>
  </si>
  <si>
    <t>2851214</t>
  </si>
  <si>
    <t>大叻沙非酒店</t>
  </si>
  <si>
    <t>Đinh Thao Trinh Le</t>
  </si>
  <si>
    <t>851.43</t>
  </si>
  <si>
    <t>2022-12-06 14:38:38</t>
  </si>
  <si>
    <t>越南</t>
  </si>
  <si>
    <t>2022-12-05</t>
  </si>
  <si>
    <t>2847365</t>
  </si>
  <si>
    <t>马六甲大华酒店</t>
  </si>
  <si>
    <t>Ewon Ooi,Ewon Ooi</t>
  </si>
  <si>
    <t>763.84</t>
  </si>
  <si>
    <t>108.00</t>
  </si>
  <si>
    <t>2022-12-08 15:21:34</t>
  </si>
  <si>
    <t>2022-12-03</t>
  </si>
  <si>
    <t>2843621</t>
  </si>
  <si>
    <t>芭堤雅摩达斯度假村</t>
  </si>
  <si>
    <t>Suebsai Sukanya,Suebsai Sukanya</t>
  </si>
  <si>
    <t>990.16</t>
  </si>
  <si>
    <t>140.00</t>
  </si>
  <si>
    <t>2022-12-03 18:44:34</t>
  </si>
  <si>
    <t>2022-11-30</t>
  </si>
  <si>
    <t>2835819</t>
  </si>
  <si>
    <t>Lee Fong Chen,Lee Fong Chen</t>
  </si>
  <si>
    <t>344.49</t>
  </si>
  <si>
    <t>48.00</t>
  </si>
  <si>
    <t>2022-12-01 14:55:23</t>
  </si>
  <si>
    <t>2022-11-24</t>
  </si>
  <si>
    <t>2820703</t>
  </si>
  <si>
    <t>民丹岛卡西亚酒店</t>
  </si>
  <si>
    <t>Khine Winny,Khine Winny</t>
  </si>
  <si>
    <t>1736.79</t>
  </si>
  <si>
    <t>242.00</t>
  </si>
  <si>
    <t>2022-11-25 15:33:50</t>
  </si>
  <si>
    <t>印度尼西亚</t>
  </si>
  <si>
    <t>2022-11-20</t>
  </si>
  <si>
    <t>2810641</t>
  </si>
  <si>
    <t>曼谷利特公寓</t>
  </si>
  <si>
    <t>LEE WAI HO KRIS</t>
  </si>
  <si>
    <t>2022-12-07</t>
  </si>
  <si>
    <t>3532.67</t>
  </si>
  <si>
    <t>495.00</t>
  </si>
  <si>
    <t>2022-11-20 12:38:39</t>
  </si>
  <si>
    <t>2022-11-11</t>
  </si>
  <si>
    <t>2790699</t>
  </si>
  <si>
    <t>Lim Chin Chin,Lim Chin Chin</t>
  </si>
  <si>
    <t>691.77</t>
  </si>
  <si>
    <t>96.00</t>
  </si>
  <si>
    <t>-96</t>
  </si>
  <si>
    <t>-691</t>
  </si>
  <si>
    <t>2022-11-15 00:14:51</t>
  </si>
  <si>
    <t>2022-08-23</t>
  </si>
  <si>
    <t>2665080</t>
  </si>
  <si>
    <t>雅加达凯马约兰阿什亚纳酒店</t>
  </si>
  <si>
    <t>Choi Gao Kitt Nicolas,Choi Gao Kitt Nicolas</t>
  </si>
  <si>
    <t>549.09</t>
  </si>
  <si>
    <t>80.00</t>
  </si>
  <si>
    <t>2022-08-23 22:33:47</t>
  </si>
  <si>
    <t>2022-07-22</t>
  </si>
  <si>
    <t>2629386</t>
  </si>
  <si>
    <t>巴厘岛水明漾乌帕萨酒店</t>
  </si>
  <si>
    <t>Low Jye,Low Jye</t>
  </si>
  <si>
    <t>1464.89</t>
  </si>
  <si>
    <t>216.00</t>
  </si>
  <si>
    <t>2022-07-22 20:48:27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</si>
</sst>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400050</xdr:colOff>
      <xdr:row>55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9726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44907</v>
      </c>
      <c r="H2" s="4">
        <v>1</v>
      </c>
      <c r="I2" s="4">
        <v>3</v>
      </c>
      <c r="J2" s="4">
        <v>3</v>
      </c>
      <c r="K2" s="4" t="s">
        <v>30</v>
      </c>
      <c r="L2" s="4">
        <v>216</v>
      </c>
      <c r="M2" s="4">
        <v>216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44764</v>
      </c>
      <c r="S2" s="6">
        <v>44910</v>
      </c>
      <c r="T2" s="4" t="s">
        <v>34</v>
      </c>
      <c r="U2" s="4">
        <v>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44904</v>
      </c>
      <c r="G3" s="6">
        <v>44907</v>
      </c>
      <c r="H3" s="4">
        <v>1</v>
      </c>
      <c r="I3" s="4">
        <v>3</v>
      </c>
      <c r="J3" s="4">
        <v>3</v>
      </c>
      <c r="K3" s="4" t="s">
        <v>30</v>
      </c>
      <c r="L3" s="4">
        <v>80</v>
      </c>
      <c r="M3" s="4">
        <v>80</v>
      </c>
      <c r="N3" s="4" t="s">
        <v>40</v>
      </c>
      <c r="O3" s="4" t="s">
        <v>32</v>
      </c>
      <c r="P3" s="4" t="s">
        <v>33</v>
      </c>
      <c r="Q3" s="4">
        <v>0</v>
      </c>
      <c r="R3" s="7">
        <v>44796</v>
      </c>
      <c r="S3" s="6">
        <v>44910</v>
      </c>
      <c r="T3" s="4" t="s">
        <v>34</v>
      </c>
      <c r="U3" s="4">
        <v>80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44906</v>
      </c>
      <c r="G4" s="6">
        <v>44907</v>
      </c>
      <c r="H4" s="4">
        <v>1</v>
      </c>
      <c r="I4" s="4">
        <v>1</v>
      </c>
      <c r="J4" s="4">
        <v>1</v>
      </c>
      <c r="K4" s="4" t="s">
        <v>30</v>
      </c>
      <c r="L4" s="4">
        <v>96</v>
      </c>
      <c r="M4" s="4">
        <v>96</v>
      </c>
      <c r="N4" s="4" t="s">
        <v>45</v>
      </c>
      <c r="O4" s="4" t="s">
        <v>32</v>
      </c>
      <c r="P4" s="4" t="s">
        <v>33</v>
      </c>
      <c r="Q4" s="4">
        <v>0</v>
      </c>
      <c r="R4" s="7">
        <v>44876</v>
      </c>
      <c r="S4" s="6">
        <v>44910</v>
      </c>
      <c r="T4" s="4" t="s">
        <v>34</v>
      </c>
      <c r="U4" s="4">
        <v>96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44902</v>
      </c>
      <c r="G5" s="6">
        <v>44907</v>
      </c>
      <c r="H5" s="4">
        <v>1</v>
      </c>
      <c r="I5" s="4">
        <v>5</v>
      </c>
      <c r="J5" s="4">
        <v>5</v>
      </c>
      <c r="K5" s="4" t="s">
        <v>30</v>
      </c>
      <c r="L5" s="4">
        <v>495</v>
      </c>
      <c r="M5" s="4">
        <v>495</v>
      </c>
      <c r="N5" s="4" t="s">
        <v>51</v>
      </c>
      <c r="O5" s="4" t="s">
        <v>32</v>
      </c>
      <c r="P5" s="4" t="s">
        <v>33</v>
      </c>
      <c r="Q5" s="4">
        <v>0</v>
      </c>
      <c r="R5" s="7">
        <v>44885</v>
      </c>
      <c r="S5" s="6">
        <v>44910</v>
      </c>
      <c r="T5" s="4" t="s">
        <v>34</v>
      </c>
      <c r="U5" s="4">
        <v>495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44905</v>
      </c>
      <c r="G6" s="6">
        <v>44907</v>
      </c>
      <c r="H6" s="4">
        <v>1</v>
      </c>
      <c r="I6" s="4">
        <v>2</v>
      </c>
      <c r="J6" s="4">
        <v>2</v>
      </c>
      <c r="K6" s="4" t="s">
        <v>30</v>
      </c>
      <c r="L6" s="4">
        <v>242</v>
      </c>
      <c r="M6" s="4">
        <v>242</v>
      </c>
      <c r="N6" s="4" t="s">
        <v>57</v>
      </c>
      <c r="O6" s="4" t="s">
        <v>32</v>
      </c>
      <c r="P6" s="4" t="s">
        <v>33</v>
      </c>
      <c r="Q6" s="4">
        <v>0</v>
      </c>
      <c r="R6" s="7">
        <v>44889</v>
      </c>
      <c r="S6" s="6">
        <v>44910</v>
      </c>
      <c r="T6" s="4" t="s">
        <v>34</v>
      </c>
      <c r="U6" s="4">
        <v>242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44</v>
      </c>
      <c r="F7" s="6">
        <v>44906</v>
      </c>
      <c r="G7" s="6">
        <v>44907</v>
      </c>
      <c r="H7" s="4">
        <v>1</v>
      </c>
      <c r="I7" s="4">
        <v>1</v>
      </c>
      <c r="J7" s="4">
        <v>1</v>
      </c>
      <c r="K7" s="4" t="s">
        <v>30</v>
      </c>
      <c r="L7" s="4">
        <v>48</v>
      </c>
      <c r="M7" s="4">
        <v>48</v>
      </c>
      <c r="N7" s="4" t="s">
        <v>62</v>
      </c>
      <c r="O7" s="4" t="s">
        <v>32</v>
      </c>
      <c r="P7" s="4" t="s">
        <v>33</v>
      </c>
      <c r="Q7" s="4">
        <v>0</v>
      </c>
      <c r="R7" s="7">
        <v>44895</v>
      </c>
      <c r="S7" s="6">
        <v>44910</v>
      </c>
      <c r="T7" s="4" t="s">
        <v>34</v>
      </c>
      <c r="U7" s="4">
        <v>48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44905</v>
      </c>
      <c r="G8" s="6">
        <v>44907</v>
      </c>
      <c r="H8" s="4">
        <v>1</v>
      </c>
      <c r="I8" s="4">
        <v>2</v>
      </c>
      <c r="J8" s="4">
        <v>2</v>
      </c>
      <c r="K8" s="4" t="s">
        <v>30</v>
      </c>
      <c r="L8" s="4">
        <v>140</v>
      </c>
      <c r="M8" s="4">
        <v>140</v>
      </c>
      <c r="N8" s="4" t="s">
        <v>68</v>
      </c>
      <c r="O8" s="4" t="s">
        <v>32</v>
      </c>
      <c r="P8" s="4" t="s">
        <v>33</v>
      </c>
      <c r="Q8" s="4">
        <v>0</v>
      </c>
      <c r="R8" s="7">
        <v>44898</v>
      </c>
      <c r="S8" s="6">
        <v>44910</v>
      </c>
      <c r="T8" s="4" t="s">
        <v>34</v>
      </c>
      <c r="U8" s="4">
        <v>140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43</v>
      </c>
      <c r="E9" s="4" t="s">
        <v>44</v>
      </c>
      <c r="F9" s="6">
        <v>44906</v>
      </c>
      <c r="G9" s="6">
        <v>44907</v>
      </c>
      <c r="H9" s="4">
        <v>1</v>
      </c>
      <c r="I9" s="4">
        <v>1</v>
      </c>
      <c r="J9" s="4">
        <v>1</v>
      </c>
      <c r="K9" s="4" t="s">
        <v>30</v>
      </c>
      <c r="L9" s="4">
        <v>108</v>
      </c>
      <c r="M9" s="4">
        <v>108</v>
      </c>
      <c r="N9" s="4" t="s">
        <v>72</v>
      </c>
      <c r="O9" s="4" t="s">
        <v>32</v>
      </c>
      <c r="P9" s="4" t="s">
        <v>33</v>
      </c>
      <c r="Q9" s="4">
        <v>0</v>
      </c>
      <c r="R9" s="7">
        <v>44900</v>
      </c>
      <c r="S9" s="6">
        <v>44910</v>
      </c>
      <c r="T9" s="4" t="s">
        <v>34</v>
      </c>
      <c r="U9" s="4">
        <v>108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42</v>
      </c>
      <c r="B10" s="4" t="s">
        <v>26</v>
      </c>
      <c r="C10" s="4" t="s">
        <v>75</v>
      </c>
      <c r="D10" s="4" t="s">
        <v>43</v>
      </c>
      <c r="E10" s="4" t="s">
        <v>44</v>
      </c>
      <c r="F10" s="6">
        <v>44906</v>
      </c>
      <c r="G10" s="6">
        <v>44907</v>
      </c>
      <c r="H10" s="4">
        <v>1</v>
      </c>
      <c r="I10" s="4">
        <v>1</v>
      </c>
      <c r="J10" s="4">
        <v>1</v>
      </c>
      <c r="K10" s="4" t="s">
        <v>30</v>
      </c>
      <c r="L10" s="4">
        <v>-96</v>
      </c>
      <c r="M10" s="4">
        <v>-96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44876</v>
      </c>
      <c r="S10" s="6">
        <v>44910</v>
      </c>
      <c r="T10" s="4" t="s">
        <v>34</v>
      </c>
      <c r="U10" s="4">
        <v>-96</v>
      </c>
      <c r="V10" s="4">
        <v>0</v>
      </c>
      <c r="W10" s="4">
        <v>0</v>
      </c>
      <c r="X10" s="4" t="s">
        <v>46</v>
      </c>
      <c r="Y10" s="4" t="s">
        <v>47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44905</v>
      </c>
      <c r="G11" s="6">
        <v>44907</v>
      </c>
      <c r="H11" s="4">
        <v>1</v>
      </c>
      <c r="I11" s="4">
        <v>2</v>
      </c>
      <c r="J11" s="4">
        <v>2</v>
      </c>
      <c r="K11" s="4" t="s">
        <v>30</v>
      </c>
      <c r="L11" s="4">
        <v>122</v>
      </c>
      <c r="M11" s="4">
        <v>122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44901</v>
      </c>
      <c r="S11" s="6">
        <v>44910</v>
      </c>
      <c r="T11" s="4" t="s">
        <v>34</v>
      </c>
      <c r="U11" s="4">
        <v>122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61</v>
      </c>
      <c r="E12" s="4" t="s">
        <v>44</v>
      </c>
      <c r="F12" s="6">
        <v>44906</v>
      </c>
      <c r="G12" s="6">
        <v>44907</v>
      </c>
      <c r="H12" s="4">
        <v>1</v>
      </c>
      <c r="I12" s="4">
        <v>1</v>
      </c>
      <c r="J12" s="4">
        <v>1</v>
      </c>
      <c r="K12" s="4" t="s">
        <v>30</v>
      </c>
      <c r="L12" s="4">
        <v>50</v>
      </c>
      <c r="M12" s="4">
        <v>50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44901</v>
      </c>
      <c r="S12" s="6">
        <v>44910</v>
      </c>
      <c r="T12" s="4" t="s">
        <v>34</v>
      </c>
      <c r="U12" s="4">
        <v>50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44906</v>
      </c>
      <c r="G13" s="6">
        <v>44907</v>
      </c>
      <c r="H13" s="4">
        <v>1</v>
      </c>
      <c r="I13" s="4">
        <v>1</v>
      </c>
      <c r="J13" s="4">
        <v>1</v>
      </c>
      <c r="K13" s="4" t="s">
        <v>30</v>
      </c>
      <c r="L13" s="4">
        <v>84</v>
      </c>
      <c r="M13" s="4">
        <v>84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44904</v>
      </c>
      <c r="S13" s="6">
        <v>44910</v>
      </c>
      <c r="T13" s="4" t="s">
        <v>34</v>
      </c>
      <c r="U13" s="4">
        <v>84</v>
      </c>
      <c r="V13" s="4">
        <v>0</v>
      </c>
      <c r="W13" s="4">
        <v>0</v>
      </c>
      <c r="X13" s="4" t="s">
        <v>90</v>
      </c>
      <c r="Y13" s="4" t="s">
        <v>36</v>
      </c>
    </row>
    <row r="14" s="4" customFormat="1" spans="1:26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44906</v>
      </c>
      <c r="G14" s="6">
        <v>44907</v>
      </c>
      <c r="H14" s="4">
        <v>2</v>
      </c>
      <c r="I14" s="4">
        <v>1</v>
      </c>
      <c r="J14" s="4">
        <v>2</v>
      </c>
      <c r="K14" s="4" t="s">
        <v>30</v>
      </c>
      <c r="L14" s="4">
        <v>282</v>
      </c>
      <c r="M14" s="4">
        <v>282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44905</v>
      </c>
      <c r="S14" s="6">
        <v>44910</v>
      </c>
      <c r="T14" s="4" t="s">
        <v>34</v>
      </c>
      <c r="U14" s="4">
        <v>282</v>
      </c>
      <c r="V14" s="4">
        <v>0</v>
      </c>
      <c r="W14" s="4">
        <v>0</v>
      </c>
      <c r="X14" s="4" t="s">
        <v>95</v>
      </c>
      <c r="Y14" s="4">
        <v>208057</v>
      </c>
      <c r="Z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92</v>
      </c>
      <c r="E15" s="4" t="s">
        <v>98</v>
      </c>
      <c r="F15" s="6">
        <v>44906</v>
      </c>
      <c r="G15" s="6">
        <v>44907</v>
      </c>
      <c r="H15" s="4">
        <v>1</v>
      </c>
      <c r="I15" s="4">
        <v>1</v>
      </c>
      <c r="J15" s="4">
        <v>1</v>
      </c>
      <c r="K15" s="4" t="s">
        <v>30</v>
      </c>
      <c r="L15" s="4">
        <v>141</v>
      </c>
      <c r="M15" s="4">
        <v>141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44905</v>
      </c>
      <c r="S15" s="6">
        <v>44910</v>
      </c>
      <c r="T15" s="4" t="s">
        <v>34</v>
      </c>
      <c r="U15" s="4">
        <v>141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44906</v>
      </c>
      <c r="G16" s="6">
        <v>44907</v>
      </c>
      <c r="H16" s="4">
        <v>1</v>
      </c>
      <c r="I16" s="4">
        <v>1</v>
      </c>
      <c r="J16" s="4">
        <v>1</v>
      </c>
      <c r="K16" s="4" t="s">
        <v>30</v>
      </c>
      <c r="L16" s="4">
        <v>122</v>
      </c>
      <c r="M16" s="4">
        <v>122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44906</v>
      </c>
      <c r="S16" s="6">
        <v>44910</v>
      </c>
      <c r="T16" s="4" t="s">
        <v>34</v>
      </c>
      <c r="U16" s="4">
        <v>122</v>
      </c>
      <c r="V16" s="4">
        <v>0</v>
      </c>
      <c r="W16" s="4">
        <v>0</v>
      </c>
      <c r="X16" s="4" t="s">
        <v>106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5">
        <v>18478671424</v>
      </c>
      <c r="B2" s="6">
        <v>44904</v>
      </c>
      <c r="C2" s="6">
        <v>44907</v>
      </c>
      <c r="D2" s="4">
        <v>216</v>
      </c>
      <c r="E2" s="4" t="str">
        <f>VLOOKUP(A2,HOP!A:L,12,0)</f>
        <v>216.00</v>
      </c>
      <c r="F2" s="4" t="str">
        <f>VLOOKUP(A2,HOP!A:C,3,0)</f>
        <v>2629386</v>
      </c>
      <c r="G2" s="4">
        <f>D2-E2</f>
        <v>0</v>
      </c>
      <c r="H2" s="4" t="str">
        <f>$H$1&amp;F2</f>
        <v>，2629386</v>
      </c>
      <c r="I2" s="4" t="str">
        <f>VLOOKUP(A2,HOP!A:U,21,0)</f>
        <v>直连</v>
      </c>
    </row>
    <row r="3" s="4" customFormat="1" spans="1:9">
      <c r="A3" s="5">
        <v>18851344295</v>
      </c>
      <c r="B3" s="6">
        <v>44904</v>
      </c>
      <c r="C3" s="6">
        <v>44907</v>
      </c>
      <c r="D3" s="4">
        <v>80</v>
      </c>
      <c r="E3" s="4" t="str">
        <f>VLOOKUP(A3,HOP!A:L,12,0)</f>
        <v>80.00</v>
      </c>
      <c r="F3" s="4" t="str">
        <f>VLOOKUP(A3,HOP!A:C,3,0)</f>
        <v>2665080</v>
      </c>
      <c r="G3" s="4">
        <f t="shared" ref="G3:G15" si="0">D3-E3</f>
        <v>0</v>
      </c>
      <c r="H3" s="4" t="str">
        <f t="shared" ref="H3:H15" si="1">$H$1&amp;F3</f>
        <v>，2665080</v>
      </c>
      <c r="I3" s="4" t="str">
        <f>VLOOKUP(A3,HOP!A:U,21,0)</f>
        <v>直连</v>
      </c>
    </row>
    <row r="4" s="4" customFormat="1" spans="1:9">
      <c r="A4" s="5">
        <v>21775017219</v>
      </c>
      <c r="B4" s="6">
        <v>44906</v>
      </c>
      <c r="C4" s="6">
        <v>44907</v>
      </c>
      <c r="D4" s="4">
        <v>0</v>
      </c>
      <c r="E4" s="4" t="str">
        <f>VLOOKUP(A4,HOP!A:L,12,0)</f>
        <v>0.00</v>
      </c>
      <c r="F4" s="4" t="str">
        <f>VLOOKUP(A4,HOP!A:C,3,0)</f>
        <v>2790699</v>
      </c>
      <c r="G4" s="4">
        <f t="shared" si="0"/>
        <v>0</v>
      </c>
      <c r="H4" s="4" t="str">
        <f t="shared" si="1"/>
        <v>，2790699</v>
      </c>
      <c r="I4" s="4" t="str">
        <f>VLOOKUP(A4,HOP!A:U,21,0)</f>
        <v>直采</v>
      </c>
    </row>
    <row r="5" s="4" customFormat="1" spans="1:9">
      <c r="A5" s="5">
        <v>21826248111</v>
      </c>
      <c r="B5" s="6">
        <v>44902</v>
      </c>
      <c r="C5" s="6">
        <v>44907</v>
      </c>
      <c r="D5" s="4">
        <v>495</v>
      </c>
      <c r="E5" s="4" t="str">
        <f>VLOOKUP(A5,HOP!A:L,12,0)</f>
        <v>495.00</v>
      </c>
      <c r="F5" s="4" t="str">
        <f>VLOOKUP(A5,HOP!A:C,3,0)</f>
        <v>2810641</v>
      </c>
      <c r="G5" s="4">
        <f t="shared" si="0"/>
        <v>0</v>
      </c>
      <c r="H5" s="4" t="str">
        <f t="shared" si="1"/>
        <v>，2810641</v>
      </c>
      <c r="I5" s="4" t="str">
        <f>VLOOKUP(A5,HOP!A:U,21,0)</f>
        <v>直连</v>
      </c>
    </row>
    <row r="6" s="4" customFormat="1" spans="1:9">
      <c r="A6" s="5">
        <v>21836030866</v>
      </c>
      <c r="B6" s="6">
        <v>44905</v>
      </c>
      <c r="C6" s="6">
        <v>44907</v>
      </c>
      <c r="D6" s="4">
        <v>242</v>
      </c>
      <c r="E6" s="4" t="str">
        <f>VLOOKUP(A6,HOP!A:L,12,0)</f>
        <v>242.00</v>
      </c>
      <c r="F6" s="4" t="str">
        <f>VLOOKUP(A6,HOP!A:C,3,0)</f>
        <v>2820703</v>
      </c>
      <c r="G6" s="4">
        <f t="shared" si="0"/>
        <v>0</v>
      </c>
      <c r="H6" s="4" t="str">
        <f t="shared" si="1"/>
        <v>，2820703</v>
      </c>
      <c r="I6" s="4" t="str">
        <f>VLOOKUP(A6,HOP!A:U,21,0)</f>
        <v>直采</v>
      </c>
    </row>
    <row r="7" s="4" customFormat="1" spans="1:9">
      <c r="A7" s="5">
        <v>21847979750</v>
      </c>
      <c r="B7" s="6">
        <v>44906</v>
      </c>
      <c r="C7" s="6">
        <v>44907</v>
      </c>
      <c r="D7" s="4">
        <v>48</v>
      </c>
      <c r="E7" s="4" t="str">
        <f>VLOOKUP(A7,HOP!A:L,12,0)</f>
        <v>48.00</v>
      </c>
      <c r="F7" s="4" t="str">
        <f>VLOOKUP(A7,HOP!A:C,3,0)</f>
        <v>2835819</v>
      </c>
      <c r="G7" s="4">
        <f t="shared" si="0"/>
        <v>0</v>
      </c>
      <c r="H7" s="4" t="str">
        <f t="shared" si="1"/>
        <v>，2835819</v>
      </c>
      <c r="I7" s="4" t="str">
        <f>VLOOKUP(A7,HOP!A:U,21,0)</f>
        <v>直采</v>
      </c>
    </row>
    <row r="8" s="4" customFormat="1" spans="1:9">
      <c r="A8" s="5">
        <v>21852048680</v>
      </c>
      <c r="B8" s="6">
        <v>44905</v>
      </c>
      <c r="C8" s="6">
        <v>44907</v>
      </c>
      <c r="D8" s="4">
        <v>140</v>
      </c>
      <c r="E8" s="4" t="str">
        <f>VLOOKUP(A8,HOP!A:L,12,0)</f>
        <v>140.00</v>
      </c>
      <c r="F8" s="4" t="str">
        <f>VLOOKUP(A8,HOP!A:C,3,0)</f>
        <v>2843621</v>
      </c>
      <c r="G8" s="4">
        <f t="shared" si="0"/>
        <v>0</v>
      </c>
      <c r="H8" s="4" t="str">
        <f t="shared" si="1"/>
        <v>，2843621</v>
      </c>
      <c r="I8" s="4" t="str">
        <f>VLOOKUP(A8,HOP!A:U,21,0)</f>
        <v>直采</v>
      </c>
    </row>
    <row r="9" s="4" customFormat="1" spans="1:9">
      <c r="A9" s="5">
        <v>21854458809</v>
      </c>
      <c r="B9" s="6">
        <v>44906</v>
      </c>
      <c r="C9" s="6">
        <v>44907</v>
      </c>
      <c r="D9" s="4">
        <v>108</v>
      </c>
      <c r="E9" s="4" t="str">
        <f>VLOOKUP(A9,HOP!A:L,12,0)</f>
        <v>108.00</v>
      </c>
      <c r="F9" s="4" t="str">
        <f>VLOOKUP(A9,HOP!A:C,3,0)</f>
        <v>2847365</v>
      </c>
      <c r="G9" s="4">
        <f t="shared" si="0"/>
        <v>0</v>
      </c>
      <c r="H9" s="4" t="str">
        <f t="shared" si="1"/>
        <v>，2847365</v>
      </c>
      <c r="I9" s="4" t="str">
        <f>VLOOKUP(A9,HOP!A:U,21,0)</f>
        <v>直采</v>
      </c>
    </row>
    <row r="10" s="4" customFormat="1" spans="1:9">
      <c r="A10" s="5">
        <v>999221856538140</v>
      </c>
      <c r="B10" s="6">
        <v>44905</v>
      </c>
      <c r="C10" s="6">
        <v>44907</v>
      </c>
      <c r="D10" s="4">
        <v>122</v>
      </c>
      <c r="E10" s="4" t="str">
        <f>VLOOKUP(A10,HOP!A:L,12,0)</f>
        <v>122.00</v>
      </c>
      <c r="F10" s="4" t="str">
        <f>VLOOKUP(A10,HOP!A:C,3,0)</f>
        <v>2851214</v>
      </c>
      <c r="G10" s="4">
        <f t="shared" si="0"/>
        <v>0</v>
      </c>
      <c r="H10" s="4" t="str">
        <f t="shared" si="1"/>
        <v>，2851214</v>
      </c>
      <c r="I10" s="4" t="str">
        <f>VLOOKUP(A10,HOP!A:U,21,0)</f>
        <v>直连</v>
      </c>
    </row>
    <row r="11" s="4" customFormat="1" spans="1:9">
      <c r="A11" s="5">
        <v>21857425198</v>
      </c>
      <c r="B11" s="6">
        <v>44906</v>
      </c>
      <c r="C11" s="6">
        <v>44907</v>
      </c>
      <c r="D11" s="4">
        <v>50</v>
      </c>
      <c r="E11" s="4" t="str">
        <f>VLOOKUP(A11,HOP!A:L,12,0)</f>
        <v>50.00</v>
      </c>
      <c r="F11" s="4" t="str">
        <f>VLOOKUP(A11,HOP!A:C,3,0)</f>
        <v>2852559</v>
      </c>
      <c r="G11" s="4">
        <f t="shared" si="0"/>
        <v>0</v>
      </c>
      <c r="H11" s="4" t="str">
        <f t="shared" si="1"/>
        <v>，2852559</v>
      </c>
      <c r="I11" s="4" t="str">
        <f>VLOOKUP(A11,HOP!A:U,21,0)</f>
        <v>直采</v>
      </c>
    </row>
    <row r="12" s="4" customFormat="1" spans="1:9">
      <c r="A12" s="5">
        <v>21874139412</v>
      </c>
      <c r="B12" s="6">
        <v>44906</v>
      </c>
      <c r="C12" s="6">
        <v>44907</v>
      </c>
      <c r="D12" s="4">
        <v>84</v>
      </c>
      <c r="E12" s="4" t="str">
        <f>VLOOKUP(A12,HOP!A:L,12,0)</f>
        <v>84.00</v>
      </c>
      <c r="F12" s="4" t="str">
        <f>VLOOKUP(A12,HOP!A:C,3,0)</f>
        <v>2860567</v>
      </c>
      <c r="G12" s="4">
        <f t="shared" si="0"/>
        <v>0</v>
      </c>
      <c r="H12" s="4" t="str">
        <f t="shared" si="1"/>
        <v>，2860567</v>
      </c>
      <c r="I12" s="4" t="str">
        <f>VLOOKUP(A12,HOP!A:U,21,0)</f>
        <v>直连</v>
      </c>
    </row>
    <row r="13" s="4" customFormat="1" spans="1:9">
      <c r="A13" s="5">
        <v>21882311420</v>
      </c>
      <c r="B13" s="6">
        <v>44906</v>
      </c>
      <c r="C13" s="6">
        <v>44907</v>
      </c>
      <c r="D13" s="4">
        <v>282</v>
      </c>
      <c r="E13" s="4" t="str">
        <f>VLOOKUP(A13,HOP!A:L,12,0)</f>
        <v>282.00</v>
      </c>
      <c r="F13" s="4" t="str">
        <f>VLOOKUP(A13,HOP!A:C,3,0)</f>
        <v>2863670</v>
      </c>
      <c r="G13" s="4">
        <f t="shared" si="0"/>
        <v>0</v>
      </c>
      <c r="H13" s="4" t="str">
        <f t="shared" si="1"/>
        <v>，2863670</v>
      </c>
      <c r="I13" s="4" t="str">
        <f>VLOOKUP(A13,HOP!A:U,21,0)</f>
        <v>直采</v>
      </c>
    </row>
    <row r="14" s="4" customFormat="1" spans="1:9">
      <c r="A14" s="5">
        <v>21882337634</v>
      </c>
      <c r="B14" s="6">
        <v>44906</v>
      </c>
      <c r="C14" s="6">
        <v>44907</v>
      </c>
      <c r="D14" s="4">
        <v>141</v>
      </c>
      <c r="E14" s="4" t="str">
        <f>VLOOKUP(A14,HOP!A:L,12,0)</f>
        <v>141.00</v>
      </c>
      <c r="F14" s="4" t="str">
        <f>VLOOKUP(A14,HOP!A:C,3,0)</f>
        <v>2863699</v>
      </c>
      <c r="G14" s="4">
        <f t="shared" si="0"/>
        <v>0</v>
      </c>
      <c r="H14" s="4" t="str">
        <f t="shared" si="1"/>
        <v>，2863699</v>
      </c>
      <c r="I14" s="4" t="str">
        <f>VLOOKUP(A14,HOP!A:U,21,0)</f>
        <v>直采</v>
      </c>
    </row>
    <row r="15" s="4" customFormat="1" spans="1:9">
      <c r="A15" s="5">
        <v>21886934701</v>
      </c>
      <c r="B15" s="6">
        <v>44906</v>
      </c>
      <c r="C15" s="6">
        <v>44907</v>
      </c>
      <c r="D15" s="4">
        <v>122</v>
      </c>
      <c r="E15" s="4" t="str">
        <f>VLOOKUP(A15,HOP!A:L,12,0)</f>
        <v>122.00</v>
      </c>
      <c r="F15" s="4" t="str">
        <f>VLOOKUP(A15,HOP!A:C,3,0)</f>
        <v>2864740</v>
      </c>
      <c r="G15" s="4">
        <f t="shared" si="0"/>
        <v>0</v>
      </c>
      <c r="H15" s="4" t="str">
        <f t="shared" si="1"/>
        <v>，2864740</v>
      </c>
      <c r="I15" s="4" t="str">
        <f>VLOOKUP(A15,HOP!A:U,21,0)</f>
        <v>直连</v>
      </c>
    </row>
    <row r="17" spans="4:4">
      <c r="D17" s="4">
        <f>SUM(D2:D16)</f>
        <v>2130</v>
      </c>
    </row>
    <row r="19" spans="1:4">
      <c r="A19" s="4" t="s">
        <v>108</v>
      </c>
      <c r="C19" s="4">
        <v>1011</v>
      </c>
      <c r="D19" s="4">
        <v>7863.68</v>
      </c>
    </row>
    <row r="20" spans="1:4">
      <c r="A20" s="4" t="s">
        <v>109</v>
      </c>
      <c r="C20" s="4">
        <v>1119</v>
      </c>
      <c r="D20" s="4">
        <v>8703.72</v>
      </c>
    </row>
    <row r="21" spans="1:4">
      <c r="A21" s="4" t="s">
        <v>110</v>
      </c>
      <c r="C21" s="4">
        <f>SUM(C19:C20)</f>
        <v>2130</v>
      </c>
      <c r="D21" s="4">
        <f>SUM(D19:D20)</f>
        <v>16567.4</v>
      </c>
    </row>
    <row r="22" spans="1:1">
      <c r="A22" s="4" t="s">
        <v>111</v>
      </c>
    </row>
  </sheetData>
  <autoFilter ref="A1:XFD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21886934701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131</v>
      </c>
      <c r="G2" s="1" t="s">
        <v>135</v>
      </c>
      <c r="H2" s="1" t="s">
        <v>136</v>
      </c>
      <c r="I2" s="1" t="s">
        <v>137</v>
      </c>
      <c r="J2" s="1" t="s">
        <v>30</v>
      </c>
      <c r="K2" s="1" t="s">
        <v>138</v>
      </c>
      <c r="L2" s="1" t="s">
        <v>138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21882337634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131</v>
      </c>
      <c r="G3" s="1" t="s">
        <v>135</v>
      </c>
      <c r="H3" s="1" t="s">
        <v>136</v>
      </c>
      <c r="I3" s="1" t="s">
        <v>152</v>
      </c>
      <c r="J3" s="1" t="s">
        <v>30</v>
      </c>
      <c r="K3" s="1" t="s">
        <v>153</v>
      </c>
      <c r="L3" s="1" t="s">
        <v>153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154</v>
      </c>
      <c r="S3" s="1" t="s">
        <v>144</v>
      </c>
      <c r="T3" s="1" t="s">
        <v>145</v>
      </c>
      <c r="U3" s="1" t="s">
        <v>155</v>
      </c>
      <c r="V3" s="1" t="s">
        <v>156</v>
      </c>
    </row>
    <row r="4" s="1" customFormat="1" spans="1:22">
      <c r="A4" s="3">
        <v>21882311420</v>
      </c>
      <c r="B4" s="1" t="s">
        <v>148</v>
      </c>
      <c r="C4" s="1" t="s">
        <v>157</v>
      </c>
      <c r="D4" s="1" t="s">
        <v>150</v>
      </c>
      <c r="E4" s="1" t="s">
        <v>158</v>
      </c>
      <c r="F4" s="1" t="s">
        <v>131</v>
      </c>
      <c r="G4" s="1" t="s">
        <v>135</v>
      </c>
      <c r="H4" s="1" t="s">
        <v>136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161</v>
      </c>
      <c r="S4" s="1" t="s">
        <v>144</v>
      </c>
      <c r="T4" s="1" t="s">
        <v>145</v>
      </c>
      <c r="U4" s="1" t="s">
        <v>155</v>
      </c>
      <c r="V4" s="1" t="s">
        <v>156</v>
      </c>
    </row>
    <row r="5" s="1" customFormat="1" spans="1:22">
      <c r="A5" s="3">
        <v>21874139412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131</v>
      </c>
      <c r="G5" s="1" t="s">
        <v>135</v>
      </c>
      <c r="H5" s="1" t="s">
        <v>136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168</v>
      </c>
      <c r="S5" s="1" t="s">
        <v>144</v>
      </c>
      <c r="T5" s="1" t="s">
        <v>145</v>
      </c>
      <c r="U5" s="1" t="s">
        <v>146</v>
      </c>
      <c r="V5" s="1" t="s">
        <v>156</v>
      </c>
    </row>
    <row r="6" s="1" customFormat="1" spans="1:22">
      <c r="A6" s="3">
        <v>21857425198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131</v>
      </c>
      <c r="G6" s="1" t="s">
        <v>135</v>
      </c>
      <c r="H6" s="1" t="s">
        <v>136</v>
      </c>
      <c r="I6" s="1" t="s">
        <v>173</v>
      </c>
      <c r="J6" s="1" t="s">
        <v>30</v>
      </c>
      <c r="K6" s="1" t="s">
        <v>174</v>
      </c>
      <c r="L6" s="1" t="s">
        <v>174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175</v>
      </c>
      <c r="S6" s="1" t="s">
        <v>144</v>
      </c>
      <c r="T6" s="1" t="s">
        <v>145</v>
      </c>
      <c r="U6" s="1" t="s">
        <v>155</v>
      </c>
      <c r="V6" s="1" t="s">
        <v>156</v>
      </c>
    </row>
    <row r="7" s="1" customFormat="1" spans="1:22">
      <c r="A7" s="3">
        <v>999221856538140</v>
      </c>
      <c r="B7" s="1" t="s">
        <v>169</v>
      </c>
      <c r="C7" s="1" t="s">
        <v>176</v>
      </c>
      <c r="D7" s="1" t="s">
        <v>177</v>
      </c>
      <c r="E7" s="1" t="s">
        <v>178</v>
      </c>
      <c r="F7" s="1" t="s">
        <v>148</v>
      </c>
      <c r="G7" s="1" t="s">
        <v>135</v>
      </c>
      <c r="H7" s="1" t="s">
        <v>136</v>
      </c>
      <c r="I7" s="1" t="s">
        <v>179</v>
      </c>
      <c r="J7" s="1" t="s">
        <v>30</v>
      </c>
      <c r="K7" s="1" t="s">
        <v>138</v>
      </c>
      <c r="L7" s="1" t="s">
        <v>138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180</v>
      </c>
      <c r="S7" s="1" t="s">
        <v>144</v>
      </c>
      <c r="T7" s="1" t="s">
        <v>145</v>
      </c>
      <c r="U7" s="1" t="s">
        <v>146</v>
      </c>
      <c r="V7" s="1" t="s">
        <v>181</v>
      </c>
    </row>
    <row r="8" s="1" customFormat="1" spans="1:22">
      <c r="A8" s="3">
        <v>21854458809</v>
      </c>
      <c r="B8" s="1" t="s">
        <v>182</v>
      </c>
      <c r="C8" s="1" t="s">
        <v>183</v>
      </c>
      <c r="D8" s="1" t="s">
        <v>184</v>
      </c>
      <c r="E8" s="1" t="s">
        <v>185</v>
      </c>
      <c r="F8" s="1" t="s">
        <v>131</v>
      </c>
      <c r="G8" s="1" t="s">
        <v>135</v>
      </c>
      <c r="H8" s="1" t="s">
        <v>136</v>
      </c>
      <c r="I8" s="1" t="s">
        <v>186</v>
      </c>
      <c r="J8" s="1" t="s">
        <v>30</v>
      </c>
      <c r="K8" s="1" t="s">
        <v>187</v>
      </c>
      <c r="L8" s="1" t="s">
        <v>187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188</v>
      </c>
      <c r="S8" s="1" t="s">
        <v>144</v>
      </c>
      <c r="T8" s="1" t="s">
        <v>145</v>
      </c>
      <c r="U8" s="1" t="s">
        <v>155</v>
      </c>
      <c r="V8" s="1" t="s">
        <v>156</v>
      </c>
    </row>
    <row r="9" s="1" customFormat="1" spans="1:22">
      <c r="A9" s="3">
        <v>21852048680</v>
      </c>
      <c r="B9" s="1" t="s">
        <v>189</v>
      </c>
      <c r="C9" s="1" t="s">
        <v>190</v>
      </c>
      <c r="D9" s="1" t="s">
        <v>191</v>
      </c>
      <c r="E9" s="1" t="s">
        <v>192</v>
      </c>
      <c r="F9" s="1" t="s">
        <v>148</v>
      </c>
      <c r="G9" s="1" t="s">
        <v>135</v>
      </c>
      <c r="H9" s="1" t="s">
        <v>136</v>
      </c>
      <c r="I9" s="1" t="s">
        <v>193</v>
      </c>
      <c r="J9" s="1" t="s">
        <v>30</v>
      </c>
      <c r="K9" s="1" t="s">
        <v>194</v>
      </c>
      <c r="L9" s="1" t="s">
        <v>194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195</v>
      </c>
      <c r="S9" s="1" t="s">
        <v>144</v>
      </c>
      <c r="T9" s="1" t="s">
        <v>145</v>
      </c>
      <c r="U9" s="1" t="s">
        <v>155</v>
      </c>
      <c r="V9" s="1" t="s">
        <v>147</v>
      </c>
    </row>
    <row r="10" s="1" customFormat="1" spans="1:22">
      <c r="A10" s="3">
        <v>21847979750</v>
      </c>
      <c r="B10" s="1" t="s">
        <v>196</v>
      </c>
      <c r="C10" s="1" t="s">
        <v>197</v>
      </c>
      <c r="D10" s="1" t="s">
        <v>171</v>
      </c>
      <c r="E10" s="1" t="s">
        <v>198</v>
      </c>
      <c r="F10" s="1" t="s">
        <v>131</v>
      </c>
      <c r="G10" s="1" t="s">
        <v>135</v>
      </c>
      <c r="H10" s="1" t="s">
        <v>136</v>
      </c>
      <c r="I10" s="1" t="s">
        <v>199</v>
      </c>
      <c r="J10" s="1" t="s">
        <v>30</v>
      </c>
      <c r="K10" s="1" t="s">
        <v>200</v>
      </c>
      <c r="L10" s="1" t="s">
        <v>200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201</v>
      </c>
      <c r="S10" s="1" t="s">
        <v>144</v>
      </c>
      <c r="T10" s="1" t="s">
        <v>145</v>
      </c>
      <c r="U10" s="1" t="s">
        <v>155</v>
      </c>
      <c r="V10" s="1" t="s">
        <v>156</v>
      </c>
    </row>
    <row r="11" s="1" customFormat="1" spans="1:22">
      <c r="A11" s="3">
        <v>21836030866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148</v>
      </c>
      <c r="G11" s="1" t="s">
        <v>135</v>
      </c>
      <c r="H11" s="1" t="s">
        <v>136</v>
      </c>
      <c r="I11" s="1" t="s">
        <v>206</v>
      </c>
      <c r="J11" s="1" t="s">
        <v>30</v>
      </c>
      <c r="K11" s="1" t="s">
        <v>207</v>
      </c>
      <c r="L11" s="1" t="s">
        <v>207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208</v>
      </c>
      <c r="S11" s="1" t="s">
        <v>144</v>
      </c>
      <c r="T11" s="1" t="s">
        <v>145</v>
      </c>
      <c r="U11" s="1" t="s">
        <v>155</v>
      </c>
      <c r="V11" s="1" t="s">
        <v>209</v>
      </c>
    </row>
    <row r="12" s="1" customFormat="1" spans="1:22">
      <c r="A12" s="3">
        <v>21826248111</v>
      </c>
      <c r="B12" s="1" t="s">
        <v>210</v>
      </c>
      <c r="C12" s="1" t="s">
        <v>211</v>
      </c>
      <c r="D12" s="1" t="s">
        <v>212</v>
      </c>
      <c r="E12" s="1" t="s">
        <v>213</v>
      </c>
      <c r="F12" s="1" t="s">
        <v>214</v>
      </c>
      <c r="G12" s="1" t="s">
        <v>135</v>
      </c>
      <c r="H12" s="1" t="s">
        <v>136</v>
      </c>
      <c r="I12" s="1" t="s">
        <v>215</v>
      </c>
      <c r="J12" s="1" t="s">
        <v>30</v>
      </c>
      <c r="K12" s="1" t="s">
        <v>216</v>
      </c>
      <c r="L12" s="1" t="s">
        <v>216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217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3">
        <v>21775017219</v>
      </c>
      <c r="B13" s="1" t="s">
        <v>218</v>
      </c>
      <c r="C13" s="1" t="s">
        <v>219</v>
      </c>
      <c r="D13" s="1" t="s">
        <v>184</v>
      </c>
      <c r="E13" s="1" t="s">
        <v>220</v>
      </c>
      <c r="F13" s="1" t="s">
        <v>131</v>
      </c>
      <c r="G13" s="1" t="s">
        <v>135</v>
      </c>
      <c r="H13" s="1" t="s">
        <v>136</v>
      </c>
      <c r="I13" s="1" t="s">
        <v>221</v>
      </c>
      <c r="J13" s="1" t="s">
        <v>30</v>
      </c>
      <c r="K13" s="1" t="s">
        <v>222</v>
      </c>
      <c r="L13" s="1" t="s">
        <v>140</v>
      </c>
      <c r="M13" s="1" t="s">
        <v>223</v>
      </c>
      <c r="N13" s="1" t="s">
        <v>224</v>
      </c>
      <c r="O13" s="1" t="s">
        <v>140</v>
      </c>
      <c r="P13" s="1" t="s">
        <v>141</v>
      </c>
      <c r="Q13" s="1" t="s">
        <v>142</v>
      </c>
      <c r="R13" s="1" t="s">
        <v>225</v>
      </c>
      <c r="S13" s="1" t="s">
        <v>144</v>
      </c>
      <c r="T13" s="1" t="s">
        <v>145</v>
      </c>
      <c r="U13" s="1" t="s">
        <v>155</v>
      </c>
      <c r="V13" s="1" t="s">
        <v>156</v>
      </c>
    </row>
    <row r="14" s="1" customFormat="1" spans="1:22">
      <c r="A14" s="3">
        <v>18851344295</v>
      </c>
      <c r="B14" s="1" t="s">
        <v>226</v>
      </c>
      <c r="C14" s="1" t="s">
        <v>227</v>
      </c>
      <c r="D14" s="1" t="s">
        <v>228</v>
      </c>
      <c r="E14" s="1" t="s">
        <v>229</v>
      </c>
      <c r="F14" s="1" t="s">
        <v>162</v>
      </c>
      <c r="G14" s="1" t="s">
        <v>135</v>
      </c>
      <c r="H14" s="1" t="s">
        <v>136</v>
      </c>
      <c r="I14" s="1" t="s">
        <v>230</v>
      </c>
      <c r="J14" s="1" t="s">
        <v>30</v>
      </c>
      <c r="K14" s="1" t="s">
        <v>231</v>
      </c>
      <c r="L14" s="1" t="s">
        <v>231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232</v>
      </c>
      <c r="S14" s="1" t="s">
        <v>144</v>
      </c>
      <c r="T14" s="1" t="s">
        <v>145</v>
      </c>
      <c r="U14" s="1" t="s">
        <v>146</v>
      </c>
      <c r="V14" s="1" t="s">
        <v>209</v>
      </c>
    </row>
    <row r="15" s="1" customFormat="1" spans="1:22">
      <c r="A15" s="3">
        <v>18478671424</v>
      </c>
      <c r="B15" s="1" t="s">
        <v>233</v>
      </c>
      <c r="C15" s="1" t="s">
        <v>234</v>
      </c>
      <c r="D15" s="1" t="s">
        <v>235</v>
      </c>
      <c r="E15" s="1" t="s">
        <v>236</v>
      </c>
      <c r="F15" s="1" t="s">
        <v>162</v>
      </c>
      <c r="G15" s="1" t="s">
        <v>135</v>
      </c>
      <c r="H15" s="1" t="s">
        <v>136</v>
      </c>
      <c r="I15" s="1" t="s">
        <v>237</v>
      </c>
      <c r="J15" s="1" t="s">
        <v>30</v>
      </c>
      <c r="K15" s="1" t="s">
        <v>238</v>
      </c>
      <c r="L15" s="1" t="s">
        <v>238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239</v>
      </c>
      <c r="S15" s="1" t="s">
        <v>144</v>
      </c>
      <c r="T15" s="1" t="s">
        <v>145</v>
      </c>
      <c r="U15" s="1" t="s">
        <v>146</v>
      </c>
      <c r="V15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2022-12-15T02:03:56Z</dcterms:created>
  <dcterms:modified xsi:type="dcterms:W3CDTF">2022-12-15T02:48:16Z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CC79E210D8DF43F6B19D640AB1A8681A</vt:lpwstr>
  </property>
  <property fmtid="{D5CDD505-2E9C-101B-9397-08002B2CF9AE}" pid="3" name="KSOProductBuildVer">
    <vt:lpwstr>2052-11.1.0.12980</vt:lpwstr>
  </property>
</Properties>
</file>