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<sst xmlns="http://schemas.openxmlformats.org/spreadsheetml/2006/main" count="88" uniqueCount="76">
  <si>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</si>
  <si>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</si>
  <si>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</si>
  <si>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</si>
  <si>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</si>
  <si>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</si>
  <si>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</si>
  <si>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</si>
  <si>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</si>
  <si>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</si>
  <si>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</si>
  <si>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</si>
  <si>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</si>
  <si>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</si>
  <si>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</si>
  <si>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</si>
  <si>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</si>
  <si>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</si>
  <si>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</si>
  <si>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</si>
  <si>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</si>
  <si>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</si>
  <si>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</si>
  <si>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</si>
  <si>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</si>
  <si>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999221900016400	</t>
  </si>
  <si>
    <t>Ctrip</t>
  </si>
  <si>
    <t>正常</t>
  </si>
  <si>
    <t>[贵阳]贵阳未来方舟亚朵酒店(46300106)</t>
  </si>
  <si>
    <t>雅致大床房&lt;双人入住&gt;&lt;内宾&gt;&lt;预付&gt;&lt;单早&gt;</t>
  </si>
  <si>
    <t>CNY</t>
  </si>
  <si>
    <t>李姐</t>
  </si>
  <si>
    <t>CA11323221216CNY</t>
  </si>
  <si>
    <t>未提现</t>
  </si>
  <si>
    <t>携程开票</t>
  </si>
  <si>
    <t xml:space="preserve">2868211	</t>
  </si>
  <si>
    <t xml:space="preserve">	</t>
  </si>
  <si>
    <t>，</t>
  </si>
  <si>
    <t>A221216095652481</t>
  </si>
  <si>
    <t>CNY / HKD 当前参考汇率: 1.112934914</t>
  </si>
  <si>
    <t>总计：304.7 CNY/
339.11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</si>
  <si>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</si>
  <si>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</si>
  <si>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</si>
  <si>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</si>
  <si>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</si>
  <si>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</si>
  <si>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</si>
  <si>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</si>
  <si>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</si>
  <si>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</si>
  <si>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</si>
  <si>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</si>
  <si>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</si>
  <si>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</si>
  <si>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</si>
  <si>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</si>
  <si>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</si>
  <si>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</si>
  <si>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</si>
  <si>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2022-12-12</t>
  </si>
  <si>
    <t>2868211</t>
  </si>
  <si>
    <t>贵阳未来方舟亚朵酒店</t>
  </si>
  <si>
    <t>2022-12-13</t>
  </si>
  <si>
    <t>退房日月结</t>
  </si>
  <si>
    <t>304.70</t>
  </si>
  <si>
    <t>RMB</t>
  </si>
  <si>
    <t>0</t>
  </si>
  <si>
    <t>0.00</t>
  </si>
  <si>
    <t>携程汇智国内直连</t>
  </si>
  <si>
    <t>1861</t>
  </si>
  <si>
    <t>2022-12-12 15:49:53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</si>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</sst>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14</xdr:col>
      <xdr:colOff>76200</xdr:colOff>
      <xdr:row>51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33462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44907</v>
      </c>
      <c r="G2" s="6">
        <v>44908</v>
      </c>
      <c r="H2" s="4">
        <v>1</v>
      </c>
      <c r="I2" s="4">
        <v>1</v>
      </c>
      <c r="J2" s="4">
        <v>1</v>
      </c>
      <c r="K2" s="4" t="s">
        <v>30</v>
      </c>
      <c r="L2" s="4">
        <v>304.7</v>
      </c>
      <c r="M2" s="4">
        <v>304.7</v>
      </c>
      <c r="N2" s="4" t="s">
        <v>31</v>
      </c>
      <c r="O2" s="4" t="s">
        <v>32</v>
      </c>
      <c r="P2" s="4" t="s">
        <v>33</v>
      </c>
      <c r="Q2" s="4">
        <v>0</v>
      </c>
      <c r="R2" s="7">
        <v>44907</v>
      </c>
      <c r="S2" s="6">
        <v>44911</v>
      </c>
      <c r="T2" s="4" t="s">
        <v>34</v>
      </c>
      <c r="U2" s="4">
        <v>304.7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7" sqref="A7:A9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999221900016400</v>
      </c>
      <c r="B2" s="6">
        <v>44907</v>
      </c>
      <c r="C2" s="6">
        <v>44908</v>
      </c>
      <c r="D2" s="4">
        <v>304.7</v>
      </c>
      <c r="E2" s="4" t="str">
        <f>VLOOKUP(A2,HOP!A:L,12,0)</f>
        <v>304.70</v>
      </c>
      <c r="F2" s="4" t="str">
        <f>VLOOKUP(A2,HOP!A:C,3,0)</f>
        <v>2868211</v>
      </c>
      <c r="G2" s="4">
        <f>D2-E2</f>
        <v>0</v>
      </c>
      <c r="H2" s="4" t="str">
        <f>$H$1&amp;F2</f>
        <v>，2868211</v>
      </c>
      <c r="I2" s="4" t="str">
        <f>VLOOKUP(A2,HOP!A:U,21,0)</f>
        <v>直连</v>
      </c>
    </row>
    <row r="7" spans="1:1">
      <c r="A7" s="4" t="s">
        <v>38</v>
      </c>
    </row>
    <row r="8" spans="1:1">
      <c r="A8" s="4" t="s">
        <v>39</v>
      </c>
    </row>
    <row r="9" spans="1:1">
      <c r="A9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C11" sqref="C11"/>
    </sheetView>
  </sheetViews>
  <sheetFormatPr defaultColWidth="8" defaultRowHeight="12.75" outlineLevelRow="1"/>
  <cols>
    <col min="1" max="1" width="10.875" style="1" customWidth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999221900016400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2022-12-16T01:33:34Z</dcterms:created>
  <dcterms:modified xsi:type="dcterms:W3CDTF">2022-12-16T01:57:55Z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EA50806C822A4BD5803F4165378249EC</vt:lpwstr>
  </property>
  <property fmtid="{D5CDD505-2E9C-101B-9397-08002B2CF9AE}" pid="3" name="KSOProductBuildVer">
    <vt:lpwstr>2052-11.1.0.12980</vt:lpwstr>
  </property>
</Properties>
</file>