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<sst xmlns="http://schemas.openxmlformats.org/spreadsheetml/2006/main" count="121" uniqueCount="86">
  <si>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</si>
  <si>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</si>
  <si>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</si>
  <si>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</si>
  <si>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</si>
  <si>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</si>
  <si>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</si>
  <si>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</si>
  <si>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</si>
  <si>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</si>
  <si>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</si>
  <si>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</si>
  <si>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</si>
  <si>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</si>
  <si>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</si>
  <si>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</si>
  <si>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</si>
  <si>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</si>
  <si>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</si>
  <si>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</si>
  <si>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</si>
  <si>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</si>
  <si>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</si>
  <si>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</si>
  <si>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</si>
  <si>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999221887557278	</t>
  </si>
  <si>
    <t>Ctrip</t>
  </si>
  <si>
    <t>正常</t>
  </si>
  <si>
    <t>[诸暨]诸暨西施故里亚朵酒店(46313675)</t>
  </si>
  <si>
    <t>雅致大床房&lt;双人入住&gt;&lt;内宾&gt;&lt;预付&gt;&lt;单早&gt;</t>
  </si>
  <si>
    <t>CNY</t>
  </si>
  <si>
    <t>邢少鹏</t>
  </si>
  <si>
    <t>CA11323221217CNY</t>
  </si>
  <si>
    <t>未提现</t>
  </si>
  <si>
    <t>携程开票</t>
  </si>
  <si>
    <t xml:space="preserve">2865103	</t>
  </si>
  <si>
    <t xml:space="preserve">	</t>
  </si>
  <si>
    <t xml:space="preserve">999221906634590	</t>
  </si>
  <si>
    <t>[上海]上海虹桥国展北新泾地铁站亚朵酒店(85216245)</t>
  </si>
  <si>
    <t>行政双床房&lt;双人入住&gt;&lt;内宾&gt;&lt;预付&gt;&lt;单早&gt;</t>
  </si>
  <si>
    <t>刘依萍</t>
  </si>
  <si>
    <t xml:space="preserve">2870079	</t>
  </si>
  <si>
    <t>,</t>
  </si>
  <si>
    <t>A221219102224481</t>
  </si>
  <si>
    <t>CNY / HKD 当前参考汇率: 1.115789866</t>
  </si>
  <si>
    <t>总计: 1431.91 CNY/
1597.71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</si>
  <si>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</si>
  <si>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</si>
  <si>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</si>
  <si>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</si>
  <si>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</si>
  <si>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</si>
  <si>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</si>
  <si>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</si>
  <si>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</si>
  <si>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</si>
  <si>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</si>
  <si>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</si>
  <si>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</si>
  <si>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</si>
  <si>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</si>
  <si>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</si>
  <si>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</si>
  <si>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</si>
  <si>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</si>
  <si>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2022-12-13</t>
  </si>
  <si>
    <t>2870079</t>
  </si>
  <si>
    <t>上海虹桥国展北新泾地铁站亚朵酒店</t>
  </si>
  <si>
    <t>2022-12-14</t>
  </si>
  <si>
    <t>退房日月结</t>
  </si>
  <si>
    <t>491.77</t>
  </si>
  <si>
    <t>RMB</t>
  </si>
  <si>
    <t>0</t>
  </si>
  <si>
    <t>0.00</t>
  </si>
  <si>
    <t>携程汇智国内直连</t>
  </si>
  <si>
    <t>1861</t>
  </si>
  <si>
    <t>2022-12-13 13:26:03</t>
  </si>
  <si>
    <t>否</t>
  </si>
  <si>
    <t>汇智国际旅游发展有限公司</t>
  </si>
  <si>
    <t>直连</t>
  </si>
  <si>
    <t>中国</t>
  </si>
  <si>
    <t>2022-12-11</t>
  </si>
  <si>
    <t>2865103</t>
  </si>
  <si>
    <t>诸暨西施故里亚朵酒店</t>
  </si>
  <si>
    <t>940.14</t>
  </si>
  <si>
    <t>2022-12-11 12:46:35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</si>
</sst>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428625</xdr:colOff>
      <xdr:row>48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0012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44906</v>
      </c>
      <c r="G2" s="6">
        <v>44909</v>
      </c>
      <c r="H2" s="4">
        <v>1</v>
      </c>
      <c r="I2" s="4">
        <v>3</v>
      </c>
      <c r="J2" s="4">
        <v>3</v>
      </c>
      <c r="K2" s="4" t="s">
        <v>30</v>
      </c>
      <c r="L2" s="4">
        <v>940.14</v>
      </c>
      <c r="M2" s="4">
        <v>940.14</v>
      </c>
      <c r="N2" s="4" t="s">
        <v>31</v>
      </c>
      <c r="O2" s="4" t="s">
        <v>32</v>
      </c>
      <c r="P2" s="4" t="s">
        <v>33</v>
      </c>
      <c r="Q2" s="4">
        <v>0</v>
      </c>
      <c r="R2" s="7">
        <v>44906</v>
      </c>
      <c r="S2" s="6">
        <v>44912</v>
      </c>
      <c r="T2" s="4" t="s">
        <v>34</v>
      </c>
      <c r="U2" s="4">
        <v>940.14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44908</v>
      </c>
      <c r="G3" s="6">
        <v>44909</v>
      </c>
      <c r="H3" s="4">
        <v>1</v>
      </c>
      <c r="I3" s="4">
        <v>1</v>
      </c>
      <c r="J3" s="4">
        <v>1</v>
      </c>
      <c r="K3" s="4" t="s">
        <v>30</v>
      </c>
      <c r="L3" s="4">
        <v>491.77</v>
      </c>
      <c r="M3" s="4">
        <v>491.77</v>
      </c>
      <c r="N3" s="4" t="s">
        <v>40</v>
      </c>
      <c r="O3" s="4" t="s">
        <v>32</v>
      </c>
      <c r="P3" s="4" t="s">
        <v>33</v>
      </c>
      <c r="Q3" s="4">
        <v>0</v>
      </c>
      <c r="R3" s="7">
        <v>44908</v>
      </c>
      <c r="S3" s="6">
        <v>44912</v>
      </c>
      <c r="T3" s="4" t="s">
        <v>34</v>
      </c>
      <c r="U3" s="4">
        <v>491.77</v>
      </c>
      <c r="V3" s="4">
        <v>0</v>
      </c>
      <c r="W3" s="4">
        <v>0</v>
      </c>
      <c r="X3" s="4" t="s">
        <v>41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T11" sqref="T11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999221887557278</v>
      </c>
      <c r="B2" s="6">
        <v>44906</v>
      </c>
      <c r="C2" s="6">
        <v>44909</v>
      </c>
      <c r="D2" s="4">
        <v>940.14</v>
      </c>
      <c r="E2" s="4" t="str">
        <f>VLOOKUP(A2,HOP!A:L,12,0)</f>
        <v>940.14</v>
      </c>
      <c r="F2" s="4" t="str">
        <f>VLOOKUP(A2,HOP!A:C,3,0)</f>
        <v>2865103</v>
      </c>
      <c r="G2" s="4">
        <f>D2-E2</f>
        <v>0</v>
      </c>
      <c r="H2" s="4" t="str">
        <f>$H$1&amp;F2</f>
        <v>,2865103</v>
      </c>
      <c r="I2" s="4" t="str">
        <f>VLOOKUP(A2,HOP!A:U,21,0)</f>
        <v>直连</v>
      </c>
    </row>
    <row r="3" s="4" customFormat="1" spans="1:9">
      <c r="A3" s="5">
        <v>999221906634590</v>
      </c>
      <c r="B3" s="6">
        <v>44908</v>
      </c>
      <c r="C3" s="6">
        <v>44909</v>
      </c>
      <c r="D3" s="4">
        <v>491.77</v>
      </c>
      <c r="E3" s="4" t="str">
        <f>VLOOKUP(A3,HOP!A:L,12,0)</f>
        <v>491.77</v>
      </c>
      <c r="F3" s="4" t="str">
        <f>VLOOKUP(A3,HOP!A:C,3,0)</f>
        <v>2870079</v>
      </c>
      <c r="G3" s="4">
        <f>D3-E3</f>
        <v>0</v>
      </c>
      <c r="H3" s="4" t="str">
        <f>$H$1&amp;F3</f>
        <v>,2870079</v>
      </c>
      <c r="I3" s="4" t="str">
        <f>VLOOKUP(A3,HOP!A:U,21,0)</f>
        <v>直连</v>
      </c>
    </row>
    <row r="5" spans="4:4">
      <c r="D5" s="4">
        <f>SUM(D2:D4)</f>
        <v>1431.91</v>
      </c>
    </row>
    <row r="11" spans="1:1">
      <c r="A11" s="4" t="s">
        <v>43</v>
      </c>
    </row>
    <row r="12" spans="1:1">
      <c r="A12" s="4" t="s">
        <v>44</v>
      </c>
    </row>
    <row r="13" spans="1:1">
      <c r="A13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E41" sqref="E41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999221906634590</v>
      </c>
      <c r="B2" s="1" t="s">
        <v>65</v>
      </c>
      <c r="C2" s="1" t="s">
        <v>66</v>
      </c>
      <c r="D2" s="1" t="s">
        <v>67</v>
      </c>
      <c r="E2" s="1" t="s">
        <v>40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999221887557278</v>
      </c>
      <c r="B3" s="1" t="s">
        <v>81</v>
      </c>
      <c r="C3" s="1" t="s">
        <v>82</v>
      </c>
      <c r="D3" s="1" t="s">
        <v>83</v>
      </c>
      <c r="E3" s="1" t="s">
        <v>31</v>
      </c>
      <c r="F3" s="1" t="s">
        <v>81</v>
      </c>
      <c r="G3" s="1" t="s">
        <v>68</v>
      </c>
      <c r="H3" s="1" t="s">
        <v>69</v>
      </c>
      <c r="I3" s="1" t="s">
        <v>84</v>
      </c>
      <c r="J3" s="1" t="s">
        <v>71</v>
      </c>
      <c r="K3" s="1" t="s">
        <v>84</v>
      </c>
      <c r="L3" s="1" t="s">
        <v>84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85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2022-12-19T02:17:12Z</dcterms:created>
  <dcterms:modified xsi:type="dcterms:W3CDTF">2022-12-19T02:23:43Z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4F5C1598D3064A2898F0D686C3276795</vt:lpwstr>
  </property>
  <property fmtid="{D5CDD505-2E9C-101B-9397-08002B2CF9AE}" pid="3" name="KSOProductBuildVer">
    <vt:lpwstr>2052-11.1.0.12980</vt:lpwstr>
  </property>
</Properties>
</file>