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<sst xmlns="http://schemas.openxmlformats.org/spreadsheetml/2006/main" count="597" uniqueCount="262">
  <si>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</si>
  <si>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</si>
  <si>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</si>
  <si>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</si>
  <si>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</si>
  <si>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</si>
  <si>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</si>
  <si>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</si>
  <si>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</si>
  <si>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</si>
  <si>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</si>
  <si>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</si>
  <si>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</si>
  <si>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</si>
  <si>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</si>
  <si>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</si>
  <si>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</si>
  <si>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</si>
  <si>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</si>
  <si>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</si>
  <si>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</si>
  <si>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</si>
  <si>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</si>
  <si>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</si>
  <si>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</si>
  <si>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21311957639	</t>
  </si>
  <si>
    <t>Ctrip</t>
  </si>
  <si>
    <t>正常</t>
  </si>
  <si>
    <t>[巴厘岛]阿迪瓦纳杰姆巴万度假村(Adiwana Resort Jembawan)(40320711)</t>
  </si>
  <si>
    <t>超值豪华房&lt;2人入住&gt;&lt;不退款&gt;</t>
  </si>
  <si>
    <t>USD</t>
  </si>
  <si>
    <t>CHEN/DEFFY,JI/DING ZHI CHRISITINE</t>
  </si>
  <si>
    <t>CA5326221217USD</t>
  </si>
  <si>
    <t>未提现</t>
  </si>
  <si>
    <t>携程开票</t>
  </si>
  <si>
    <t xml:space="preserve">2721519	</t>
  </si>
  <si>
    <t xml:space="preserve">	</t>
  </si>
  <si>
    <t xml:space="preserve">21839451145	</t>
  </si>
  <si>
    <t>[吉隆坡]吉隆坡宴宾雅酒店(Impiana KLCC Hotel)(37200629)</t>
  </si>
  <si>
    <t>豪华特大床房&lt;2人入住&gt;&lt;不退款&gt;</t>
  </si>
  <si>
    <t>Abdullah/Ahmad Fikrie,Abdullah/Ahmad Fikrie</t>
  </si>
  <si>
    <t xml:space="preserve">2822626	</t>
  </si>
  <si>
    <t xml:space="preserve">21858608457	</t>
  </si>
  <si>
    <t>[怡保]怡保怡东酒店(Hotel Excelsior Ipoh)(48056393)</t>
  </si>
  <si>
    <t>高级房&lt;2人入住&gt;&lt;不退款&gt;</t>
  </si>
  <si>
    <t>CHOW/KUM TACK</t>
  </si>
  <si>
    <t xml:space="preserve">2854437	</t>
  </si>
  <si>
    <t xml:space="preserve">106030	</t>
  </si>
  <si>
    <t xml:space="preserve">21882077446	</t>
  </si>
  <si>
    <t>[吉隆坡]吉隆坡四季酒店(Four Seasons Hotel Kuala Lumpur)(40721593)</t>
  </si>
  <si>
    <t>园景俱乐部尊贵特大床房&lt;2人入住&gt;&lt;不退款&gt;&lt;早餐&gt;</t>
  </si>
  <si>
    <t>PAN/JIAXIN</t>
  </si>
  <si>
    <t xml:space="preserve">2863505	</t>
  </si>
  <si>
    <t xml:space="preserve">21893932547	</t>
  </si>
  <si>
    <t>[普吉岛]普吉岛芭东彩灯度假村 (SHA Extra Plus)(The Lantern Resorts Patong Phuket (SHA Extra Plus))(44690026)</t>
  </si>
  <si>
    <t>Pent景观客房&lt;2人入住&gt;&lt;不退款&gt;</t>
  </si>
  <si>
    <t>morten fagerheim/svein</t>
  </si>
  <si>
    <t xml:space="preserve">2866937	</t>
  </si>
  <si>
    <t xml:space="preserve">999221908354602	</t>
  </si>
  <si>
    <t>[八打灵再也]聚艺酒店(Qliq Damansara)(37281119)</t>
  </si>
  <si>
    <t>高级特大床房&lt;2人入住&gt;&lt;不退款&gt;</t>
  </si>
  <si>
    <t>RAZIDI/NADHIRAH</t>
  </si>
  <si>
    <t xml:space="preserve">2870632	</t>
  </si>
  <si>
    <t xml:space="preserve">21855184635	</t>
  </si>
  <si>
    <t>[乔治市]槟城长荣桂冠酒店 (槟城对抗新冠肺炎认证)(Evergreen Laurel Hotel Penang (PenangFightCovid-19 Certified))(37199115)</t>
  </si>
  <si>
    <t>城景高级双人床房&lt;2人入住&gt;&lt;不退款&gt;</t>
  </si>
  <si>
    <t>KOUHEI/SHIMIZU</t>
  </si>
  <si>
    <t>CA5326221218USD</t>
  </si>
  <si>
    <t xml:space="preserve">2848780	</t>
  </si>
  <si>
    <t xml:space="preserve">22120631023/24	</t>
  </si>
  <si>
    <t xml:space="preserve">21855636017	</t>
  </si>
  <si>
    <t>泳池园景特大床房&lt;2人入住&gt;&lt;不退款&gt;&lt;早餐&gt;</t>
  </si>
  <si>
    <t>ZHANG/DIANJUN</t>
  </si>
  <si>
    <t xml:space="preserve">2849674	</t>
  </si>
  <si>
    <t xml:space="preserve">3173237	</t>
  </si>
  <si>
    <t xml:space="preserve">21859165455	</t>
  </si>
  <si>
    <t>[巴都丁宜]槟城香格里拉沙洋度假酒店 (槟城对抗新冠肺炎认证)(Shangri-La Rasa Sayang, Penang (PenangFightCovid-19 Certified))(37209216)</t>
  </si>
  <si>
    <t>豪华客房, 2 张单人床, 花园景观&lt;2人入住&gt;&lt;不退款&gt;&lt;早餐&gt;</t>
  </si>
  <si>
    <t>IJ/KOH</t>
  </si>
  <si>
    <t xml:space="preserve">2855344	</t>
  </si>
  <si>
    <t xml:space="preserve">999221886971295	</t>
  </si>
  <si>
    <t>[新加坡]新加坡悦乐加东酒店(SG Clean)(Village Hotel Katong by Far East Hospitality (SG Clean))(37206359)</t>
  </si>
  <si>
    <t>豪华房&lt;2人入住&gt;&lt;不退款&gt;</t>
  </si>
  <si>
    <t>KWA/SEOW JAN</t>
  </si>
  <si>
    <t xml:space="preserve">2864758	</t>
  </si>
  <si>
    <t xml:space="preserve">21887754280	</t>
  </si>
  <si>
    <t>TAN/KIM YEOW</t>
  </si>
  <si>
    <t xml:space="preserve">2865245	</t>
  </si>
  <si>
    <t xml:space="preserve">106213	</t>
  </si>
  <si>
    <t xml:space="preserve">999221911064076	</t>
  </si>
  <si>
    <t>[亚罗士打]莱维拉治商务酒店（班达尔巴鲁美贡）(The Leverage Business Hotel - Bandar Baru Mergong)(48376933)</t>
  </si>
  <si>
    <t>高级双床房&lt;2人入住&gt;&lt;不退款&gt;</t>
  </si>
  <si>
    <t>che othman/siti zainab,che othman/siti zainab</t>
  </si>
  <si>
    <t xml:space="preserve">2871357	</t>
  </si>
  <si>
    <t xml:space="preserve">18513205171	</t>
  </si>
  <si>
    <t>调整</t>
  </si>
  <si>
    <t>[科利奇帕克]亚特兰大机场江山旅馆(Country Inn &amp; Suites by Radisson, Atlanta Airport South, GA)(39613914)</t>
  </si>
  <si>
    <t>客房1张特大床&lt;不退款&gt;&lt;2人入住&gt;</t>
  </si>
  <si>
    <t>Chris/Barrentine</t>
  </si>
  <si>
    <t xml:space="preserve">21855003642	</t>
  </si>
  <si>
    <t>[八打灵再也]皇家朱兰白沙罗酒店(Royale Chulan Damansara)(37225853)</t>
  </si>
  <si>
    <t>WAN HAMAT/NIK HAZIMAN</t>
  </si>
  <si>
    <t>CA5326221219USD</t>
  </si>
  <si>
    <t xml:space="preserve">2848386	</t>
  </si>
  <si>
    <t xml:space="preserve">598251	</t>
  </si>
  <si>
    <t xml:space="preserve">21859317878	</t>
  </si>
  <si>
    <t>[迪沙鲁]沙滩凉鞋戴沙鲁海滩度假村及水疗中心(Sand &amp; Sandals Desaru Beach Resort &amp; Spa)(44793467)</t>
  </si>
  <si>
    <t>RAZAK/AMIRAH,RAZAK/AMIRAH</t>
  </si>
  <si>
    <t xml:space="preserve">2855547	</t>
  </si>
  <si>
    <t xml:space="preserve">136433	</t>
  </si>
  <si>
    <t xml:space="preserve">999221873529188	</t>
  </si>
  <si>
    <t>[马尼拉]马尼拉新海岸酒店(New Coast Hotel Manila)(37243256)</t>
  </si>
  <si>
    <t>Fujita/Shogo</t>
  </si>
  <si>
    <t xml:space="preserve">2860359	</t>
  </si>
  <si>
    <t xml:space="preserve">21894453827	</t>
  </si>
  <si>
    <t>大使套房&lt;2人入住&gt;&lt;不退款&gt;</t>
  </si>
  <si>
    <t>Piao/Jian</t>
  </si>
  <si>
    <t xml:space="preserve">2867188	</t>
  </si>
  <si>
    <t>，</t>
  </si>
  <si>
    <t>本期再次收回132元</t>
  </si>
  <si>
    <t>A221219110210481</t>
  </si>
  <si>
    <t>A221219110337481</t>
  </si>
  <si>
    <t>USD / HKD 当前参考汇率: 7.78346</t>
  </si>
  <si>
    <t>总计：6287 USD/
48934.61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</si>
  <si>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</si>
  <si>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</si>
  <si>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</si>
  <si>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</si>
  <si>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</si>
  <si>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</si>
  <si>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</si>
  <si>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</si>
  <si>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</si>
  <si>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</si>
  <si>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</si>
  <si>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</si>
  <si>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</si>
  <si>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</si>
  <si>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</si>
  <si>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</si>
  <si>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</si>
  <si>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</si>
  <si>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</si>
  <si>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2022-12-13</t>
  </si>
  <si>
    <t>2871357</t>
  </si>
  <si>
    <t>莱维拉治商务酒店（班达尔巴鲁美贡）</t>
  </si>
  <si>
    <t>che othman siti zainab,che othman siti zainab</t>
  </si>
  <si>
    <t>2022-12-14</t>
  </si>
  <si>
    <t>2022-12-15</t>
  </si>
  <si>
    <t>退房日周结</t>
  </si>
  <si>
    <t>181.85</t>
  </si>
  <si>
    <t>26.00</t>
  </si>
  <si>
    <t>0</t>
  </si>
  <si>
    <t>0.00</t>
  </si>
  <si>
    <t>携程盛景国际直连</t>
  </si>
  <si>
    <t>01.010677</t>
  </si>
  <si>
    <t>2022-12-13 21:53:25</t>
  </si>
  <si>
    <t>否</t>
  </si>
  <si>
    <t>汇智国际旅游发展有限公司</t>
  </si>
  <si>
    <t>直连</t>
  </si>
  <si>
    <t>马来西亚</t>
  </si>
  <si>
    <t>2870632</t>
  </si>
  <si>
    <t>聚艺酒店</t>
  </si>
  <si>
    <t>RAZIDI NADHIRAH</t>
  </si>
  <si>
    <t>293.76</t>
  </si>
  <si>
    <t>42.00</t>
  </si>
  <si>
    <t>2022-12-13 17:21:27</t>
  </si>
  <si>
    <t>2022-12-12</t>
  </si>
  <si>
    <t>2867188</t>
  </si>
  <si>
    <t>吉隆坡四季酒店</t>
  </si>
  <si>
    <t>Piao Jian</t>
  </si>
  <si>
    <t>2022-12-16</t>
  </si>
  <si>
    <t>20011.18</t>
  </si>
  <si>
    <t>2868.00</t>
  </si>
  <si>
    <t>2022-12-12 12:36:19</t>
  </si>
  <si>
    <t>直采</t>
  </si>
  <si>
    <t>2866937</t>
  </si>
  <si>
    <t>普吉岛芭东彩灯度假村</t>
  </si>
  <si>
    <t>morten fagerheim svein</t>
  </si>
  <si>
    <t>390.73</t>
  </si>
  <si>
    <t>56.00</t>
  </si>
  <si>
    <t>2022-12-12 12:07:08</t>
  </si>
  <si>
    <t>泰国</t>
  </si>
  <si>
    <t>2022-12-11</t>
  </si>
  <si>
    <t>2865245</t>
  </si>
  <si>
    <t>怡保怡东酒店</t>
  </si>
  <si>
    <t>TAN KIM YEOW</t>
  </si>
  <si>
    <t>725.65</t>
  </si>
  <si>
    <t>104.00</t>
  </si>
  <si>
    <t>2022-12-11 16:59:47</t>
  </si>
  <si>
    <t>2864758</t>
  </si>
  <si>
    <t>新加坡悦乐加东酒店</t>
  </si>
  <si>
    <t>KWA SEOW JAN</t>
  </si>
  <si>
    <t>2616.53</t>
  </si>
  <si>
    <t>375.00</t>
  </si>
  <si>
    <t>2022-12-11 15:07:54</t>
  </si>
  <si>
    <t>新加坡</t>
  </si>
  <si>
    <t>2022-12-10</t>
  </si>
  <si>
    <t>2863505</t>
  </si>
  <si>
    <t>PAN JIAXIN</t>
  </si>
  <si>
    <t>5937.77</t>
  </si>
  <si>
    <t>851.00</t>
  </si>
  <si>
    <t>2022-12-11 10:28:35</t>
  </si>
  <si>
    <t>2022-12-09</t>
  </si>
  <si>
    <t>2860359</t>
  </si>
  <si>
    <t>马尼拉新海岸酒店</t>
  </si>
  <si>
    <t>Fujita Shogo</t>
  </si>
  <si>
    <t>1927.69</t>
  </si>
  <si>
    <t>276.00</t>
  </si>
  <si>
    <t>2022-12-09 17:48:51</t>
  </si>
  <si>
    <t>菲律宾</t>
  </si>
  <si>
    <t>2022-12-07</t>
  </si>
  <si>
    <t>2855547</t>
  </si>
  <si>
    <t>迪沙鲁沙洋海滩度假村</t>
  </si>
  <si>
    <t>RAZAK AMIRAH,RAZAK AMIRAH</t>
  </si>
  <si>
    <t>841.55</t>
  </si>
  <si>
    <t>120.00</t>
  </si>
  <si>
    <t>2022-12-08 10:29:33</t>
  </si>
  <si>
    <t>2855344</t>
  </si>
  <si>
    <t>槟城香格里拉沙洋度假酒店 (槟城对抗新冠肺炎认证)</t>
  </si>
  <si>
    <t>IJ KOH</t>
  </si>
  <si>
    <t>2075.82</t>
  </si>
  <si>
    <t>296.00</t>
  </si>
  <si>
    <t>2022-12-07 21:29:40</t>
  </si>
  <si>
    <t>2854437</t>
  </si>
  <si>
    <t>CHOW KUM TACK</t>
  </si>
  <si>
    <t>301.55</t>
  </si>
  <si>
    <t>43.00</t>
  </si>
  <si>
    <t>2022-12-07 16:59:25</t>
  </si>
  <si>
    <t>2022-12-05</t>
  </si>
  <si>
    <t>2849674</t>
  </si>
  <si>
    <t>ZHANG DIANJUN</t>
  </si>
  <si>
    <t>2843.19</t>
  </si>
  <si>
    <t>402.00</t>
  </si>
  <si>
    <t>2022-12-06 16:43:27</t>
  </si>
  <si>
    <t>2848780</t>
  </si>
  <si>
    <t>槟城长荣桂冠酒店</t>
  </si>
  <si>
    <t>KOUHEI SHIMIZU</t>
  </si>
  <si>
    <t>693.11</t>
  </si>
  <si>
    <t>98.00</t>
  </si>
  <si>
    <t>2022-12-06 12:27:09</t>
  </si>
  <si>
    <t>2848386</t>
  </si>
  <si>
    <t>吉隆坡白沙罗皇家朱兰酒店</t>
  </si>
  <si>
    <t>WAN HAMAT NIK HAZIMAN</t>
  </si>
  <si>
    <t>1103.33</t>
  </si>
  <si>
    <t>156.00</t>
  </si>
  <si>
    <t>2022-12-05 17:23:25</t>
  </si>
  <si>
    <t>2022-11-25</t>
  </si>
  <si>
    <t>2822626</t>
  </si>
  <si>
    <t>吉隆坡宴宾雅酒店</t>
  </si>
  <si>
    <t>Abdullah Ahmad Fikrie,Abdullah Ahmad Fikrie</t>
  </si>
  <si>
    <t>1720.75</t>
  </si>
  <si>
    <t>240.00</t>
  </si>
  <si>
    <t>2022-11-25 11:41:39</t>
  </si>
  <si>
    <t>2022-10-02</t>
  </si>
  <si>
    <t>2721519</t>
  </si>
  <si>
    <t>阿迪瓦纳杰姆巴万度假村</t>
  </si>
  <si>
    <t>CHEN DEFFY,JI DING ZHI CHRISITINE</t>
  </si>
  <si>
    <t>1441.61</t>
  </si>
  <si>
    <t>202.00</t>
  </si>
  <si>
    <t>2022-10-02 22:21:36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</si>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</sst>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38100</xdr:colOff>
      <xdr:row>56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32510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44907</v>
      </c>
      <c r="G2" s="6">
        <v>44909</v>
      </c>
      <c r="H2" s="4">
        <v>1</v>
      </c>
      <c r="I2" s="4">
        <v>2</v>
      </c>
      <c r="J2" s="4">
        <v>2</v>
      </c>
      <c r="K2" s="4" t="s">
        <v>30</v>
      </c>
      <c r="L2" s="4">
        <v>202</v>
      </c>
      <c r="M2" s="4">
        <v>202</v>
      </c>
      <c r="N2" s="4" t="s">
        <v>31</v>
      </c>
      <c r="O2" s="4" t="s">
        <v>32</v>
      </c>
      <c r="P2" s="4" t="s">
        <v>33</v>
      </c>
      <c r="Q2" s="4">
        <v>0</v>
      </c>
      <c r="R2" s="7">
        <v>44836</v>
      </c>
      <c r="S2" s="6">
        <v>44912</v>
      </c>
      <c r="T2" s="4" t="s">
        <v>34</v>
      </c>
      <c r="U2" s="4">
        <v>202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44905</v>
      </c>
      <c r="G3" s="6">
        <v>44909</v>
      </c>
      <c r="H3" s="4">
        <v>1</v>
      </c>
      <c r="I3" s="4">
        <v>4</v>
      </c>
      <c r="J3" s="4">
        <v>4</v>
      </c>
      <c r="K3" s="4" t="s">
        <v>30</v>
      </c>
      <c r="L3" s="4">
        <v>240</v>
      </c>
      <c r="M3" s="4">
        <v>240</v>
      </c>
      <c r="N3" s="4" t="s">
        <v>40</v>
      </c>
      <c r="O3" s="4" t="s">
        <v>32</v>
      </c>
      <c r="P3" s="4" t="s">
        <v>33</v>
      </c>
      <c r="Q3" s="4">
        <v>0</v>
      </c>
      <c r="R3" s="7">
        <v>44890</v>
      </c>
      <c r="S3" s="6">
        <v>44912</v>
      </c>
      <c r="T3" s="4" t="s">
        <v>34</v>
      </c>
      <c r="U3" s="4">
        <v>240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44908</v>
      </c>
      <c r="G4" s="6">
        <v>44909</v>
      </c>
      <c r="H4" s="4">
        <v>1</v>
      </c>
      <c r="I4" s="4">
        <v>1</v>
      </c>
      <c r="J4" s="4">
        <v>1</v>
      </c>
      <c r="K4" s="4" t="s">
        <v>30</v>
      </c>
      <c r="L4" s="4">
        <v>43</v>
      </c>
      <c r="M4" s="4">
        <v>43</v>
      </c>
      <c r="N4" s="4" t="s">
        <v>45</v>
      </c>
      <c r="O4" s="4" t="s">
        <v>32</v>
      </c>
      <c r="P4" s="4" t="s">
        <v>33</v>
      </c>
      <c r="Q4" s="4">
        <v>0</v>
      </c>
      <c r="R4" s="7">
        <v>44902</v>
      </c>
      <c r="S4" s="6">
        <v>44912</v>
      </c>
      <c r="T4" s="4" t="s">
        <v>34</v>
      </c>
      <c r="U4" s="4">
        <v>43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44906</v>
      </c>
      <c r="G5" s="6">
        <v>44909</v>
      </c>
      <c r="H5" s="4">
        <v>1</v>
      </c>
      <c r="I5" s="4">
        <v>3</v>
      </c>
      <c r="J5" s="4">
        <v>3</v>
      </c>
      <c r="K5" s="4" t="s">
        <v>30</v>
      </c>
      <c r="L5" s="4">
        <v>851</v>
      </c>
      <c r="M5" s="4">
        <v>851</v>
      </c>
      <c r="N5" s="4" t="s">
        <v>51</v>
      </c>
      <c r="O5" s="4" t="s">
        <v>32</v>
      </c>
      <c r="P5" s="4" t="s">
        <v>33</v>
      </c>
      <c r="Q5" s="4">
        <v>0</v>
      </c>
      <c r="R5" s="7">
        <v>44905</v>
      </c>
      <c r="S5" s="6">
        <v>44912</v>
      </c>
      <c r="T5" s="4" t="s">
        <v>34</v>
      </c>
      <c r="U5" s="4">
        <v>851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44908</v>
      </c>
      <c r="G6" s="6">
        <v>44909</v>
      </c>
      <c r="H6" s="4">
        <v>1</v>
      </c>
      <c r="I6" s="4">
        <v>1</v>
      </c>
      <c r="J6" s="4">
        <v>1</v>
      </c>
      <c r="K6" s="4" t="s">
        <v>30</v>
      </c>
      <c r="L6" s="4">
        <v>56</v>
      </c>
      <c r="M6" s="4">
        <v>56</v>
      </c>
      <c r="N6" s="4" t="s">
        <v>56</v>
      </c>
      <c r="O6" s="4" t="s">
        <v>32</v>
      </c>
      <c r="P6" s="4" t="s">
        <v>33</v>
      </c>
      <c r="Q6" s="4">
        <v>0</v>
      </c>
      <c r="R6" s="7">
        <v>44907</v>
      </c>
      <c r="S6" s="6">
        <v>44912</v>
      </c>
      <c r="T6" s="4" t="s">
        <v>34</v>
      </c>
      <c r="U6" s="4">
        <v>56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44908</v>
      </c>
      <c r="G7" s="6">
        <v>44909</v>
      </c>
      <c r="H7" s="4">
        <v>1</v>
      </c>
      <c r="I7" s="4">
        <v>1</v>
      </c>
      <c r="J7" s="4">
        <v>1</v>
      </c>
      <c r="K7" s="4" t="s">
        <v>30</v>
      </c>
      <c r="L7" s="4">
        <v>42</v>
      </c>
      <c r="M7" s="4">
        <v>42</v>
      </c>
      <c r="N7" s="4" t="s">
        <v>61</v>
      </c>
      <c r="O7" s="4" t="s">
        <v>32</v>
      </c>
      <c r="P7" s="4" t="s">
        <v>33</v>
      </c>
      <c r="Q7" s="4">
        <v>0</v>
      </c>
      <c r="R7" s="7">
        <v>44908</v>
      </c>
      <c r="S7" s="6">
        <v>44912</v>
      </c>
      <c r="T7" s="4" t="s">
        <v>34</v>
      </c>
      <c r="U7" s="4">
        <v>42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44909</v>
      </c>
      <c r="G8" s="6">
        <v>44910</v>
      </c>
      <c r="H8" s="4">
        <v>2</v>
      </c>
      <c r="I8" s="4">
        <v>1</v>
      </c>
      <c r="J8" s="4">
        <v>2</v>
      </c>
      <c r="K8" s="4" t="s">
        <v>30</v>
      </c>
      <c r="L8" s="4">
        <v>98</v>
      </c>
      <c r="M8" s="4">
        <v>98</v>
      </c>
      <c r="N8" s="4" t="s">
        <v>66</v>
      </c>
      <c r="O8" s="4" t="s">
        <v>67</v>
      </c>
      <c r="P8" s="4" t="s">
        <v>33</v>
      </c>
      <c r="Q8" s="4">
        <v>0</v>
      </c>
      <c r="R8" s="7">
        <v>44900</v>
      </c>
      <c r="S8" s="6">
        <v>44913</v>
      </c>
      <c r="T8" s="4" t="s">
        <v>34</v>
      </c>
      <c r="U8" s="4">
        <v>98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49</v>
      </c>
      <c r="E9" s="4" t="s">
        <v>71</v>
      </c>
      <c r="F9" s="6">
        <v>44908</v>
      </c>
      <c r="G9" s="6">
        <v>44910</v>
      </c>
      <c r="H9" s="4">
        <v>1</v>
      </c>
      <c r="I9" s="4">
        <v>2</v>
      </c>
      <c r="J9" s="4">
        <v>2</v>
      </c>
      <c r="K9" s="4" t="s">
        <v>30</v>
      </c>
      <c r="L9" s="4">
        <v>402</v>
      </c>
      <c r="M9" s="4">
        <v>402</v>
      </c>
      <c r="N9" s="4" t="s">
        <v>72</v>
      </c>
      <c r="O9" s="4" t="s">
        <v>67</v>
      </c>
      <c r="P9" s="4" t="s">
        <v>33</v>
      </c>
      <c r="Q9" s="4">
        <v>0</v>
      </c>
      <c r="R9" s="7">
        <v>44900</v>
      </c>
      <c r="S9" s="6">
        <v>44913</v>
      </c>
      <c r="T9" s="4" t="s">
        <v>34</v>
      </c>
      <c r="U9" s="4">
        <v>402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44908</v>
      </c>
      <c r="G10" s="6">
        <v>44910</v>
      </c>
      <c r="H10" s="4">
        <v>1</v>
      </c>
      <c r="I10" s="4">
        <v>2</v>
      </c>
      <c r="J10" s="4">
        <v>2</v>
      </c>
      <c r="K10" s="4" t="s">
        <v>30</v>
      </c>
      <c r="L10" s="4">
        <v>296</v>
      </c>
      <c r="M10" s="4">
        <v>296</v>
      </c>
      <c r="N10" s="4" t="s">
        <v>78</v>
      </c>
      <c r="O10" s="4" t="s">
        <v>67</v>
      </c>
      <c r="P10" s="4" t="s">
        <v>33</v>
      </c>
      <c r="Q10" s="4">
        <v>0</v>
      </c>
      <c r="R10" s="7">
        <v>44902</v>
      </c>
      <c r="S10" s="6">
        <v>44913</v>
      </c>
      <c r="T10" s="4" t="s">
        <v>34</v>
      </c>
      <c r="U10" s="4">
        <v>296</v>
      </c>
      <c r="V10" s="4">
        <v>0</v>
      </c>
      <c r="W10" s="4">
        <v>0</v>
      </c>
      <c r="X10" s="4" t="s">
        <v>79</v>
      </c>
      <c r="Y10" s="4" t="s">
        <v>36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44907</v>
      </c>
      <c r="G11" s="6">
        <v>44910</v>
      </c>
      <c r="H11" s="4">
        <v>1</v>
      </c>
      <c r="I11" s="4">
        <v>3</v>
      </c>
      <c r="J11" s="4">
        <v>3</v>
      </c>
      <c r="K11" s="4" t="s">
        <v>30</v>
      </c>
      <c r="L11" s="4">
        <v>375</v>
      </c>
      <c r="M11" s="4">
        <v>375</v>
      </c>
      <c r="N11" s="4" t="s">
        <v>83</v>
      </c>
      <c r="O11" s="4" t="s">
        <v>67</v>
      </c>
      <c r="P11" s="4" t="s">
        <v>33</v>
      </c>
      <c r="Q11" s="4">
        <v>0</v>
      </c>
      <c r="R11" s="7">
        <v>44906</v>
      </c>
      <c r="S11" s="6">
        <v>44913</v>
      </c>
      <c r="T11" s="4" t="s">
        <v>34</v>
      </c>
      <c r="U11" s="4">
        <v>375</v>
      </c>
      <c r="V11" s="4">
        <v>0</v>
      </c>
      <c r="W11" s="4">
        <v>0</v>
      </c>
      <c r="X11" s="4" t="s">
        <v>84</v>
      </c>
      <c r="Y11" s="4" t="s">
        <v>36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43</v>
      </c>
      <c r="E12" s="4" t="s">
        <v>82</v>
      </c>
      <c r="F12" s="6">
        <v>44908</v>
      </c>
      <c r="G12" s="6">
        <v>44910</v>
      </c>
      <c r="H12" s="4">
        <v>1</v>
      </c>
      <c r="I12" s="4">
        <v>2</v>
      </c>
      <c r="J12" s="4">
        <v>2</v>
      </c>
      <c r="K12" s="4" t="s">
        <v>30</v>
      </c>
      <c r="L12" s="4">
        <v>104</v>
      </c>
      <c r="M12" s="4">
        <v>104</v>
      </c>
      <c r="N12" s="4" t="s">
        <v>86</v>
      </c>
      <c r="O12" s="4" t="s">
        <v>67</v>
      </c>
      <c r="P12" s="4" t="s">
        <v>33</v>
      </c>
      <c r="Q12" s="4">
        <v>0</v>
      </c>
      <c r="R12" s="7">
        <v>44906</v>
      </c>
      <c r="S12" s="6">
        <v>44913</v>
      </c>
      <c r="T12" s="4" t="s">
        <v>34</v>
      </c>
      <c r="U12" s="4">
        <v>104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44909</v>
      </c>
      <c r="G13" s="6">
        <v>44910</v>
      </c>
      <c r="H13" s="4">
        <v>1</v>
      </c>
      <c r="I13" s="4">
        <v>1</v>
      </c>
      <c r="J13" s="4">
        <v>1</v>
      </c>
      <c r="K13" s="4" t="s">
        <v>30</v>
      </c>
      <c r="L13" s="4">
        <v>26</v>
      </c>
      <c r="M13" s="4">
        <v>26</v>
      </c>
      <c r="N13" s="4" t="s">
        <v>92</v>
      </c>
      <c r="O13" s="4" t="s">
        <v>67</v>
      </c>
      <c r="P13" s="4" t="s">
        <v>33</v>
      </c>
      <c r="Q13" s="4">
        <v>0</v>
      </c>
      <c r="R13" s="7">
        <v>44908</v>
      </c>
      <c r="S13" s="6">
        <v>44913</v>
      </c>
      <c r="T13" s="4" t="s">
        <v>34</v>
      </c>
      <c r="U13" s="4">
        <v>26</v>
      </c>
      <c r="V13" s="4">
        <v>0</v>
      </c>
      <c r="W13" s="4">
        <v>0</v>
      </c>
      <c r="X13" s="4" t="s">
        <v>93</v>
      </c>
      <c r="Y13" s="4" t="s">
        <v>36</v>
      </c>
    </row>
    <row r="14" s="4" customFormat="1" spans="1:25">
      <c r="A14" s="4" t="s">
        <v>94</v>
      </c>
      <c r="B14" s="4" t="s">
        <v>26</v>
      </c>
      <c r="C14" s="4" t="s">
        <v>95</v>
      </c>
      <c r="D14" s="4" t="s">
        <v>96</v>
      </c>
      <c r="E14" s="4" t="s">
        <v>97</v>
      </c>
      <c r="F14" s="6">
        <v>44772</v>
      </c>
      <c r="G14" s="6">
        <v>44773</v>
      </c>
      <c r="H14" s="4">
        <v>1</v>
      </c>
      <c r="I14" s="4">
        <v>1</v>
      </c>
      <c r="J14" s="4">
        <v>1</v>
      </c>
      <c r="K14" s="4" t="s">
        <v>30</v>
      </c>
      <c r="L14" s="4">
        <v>132</v>
      </c>
      <c r="M14" s="4">
        <v>132</v>
      </c>
      <c r="N14" s="4" t="s">
        <v>98</v>
      </c>
      <c r="O14" s="4" t="s">
        <v>67</v>
      </c>
      <c r="P14" s="4" t="s">
        <v>33</v>
      </c>
      <c r="Q14" s="4">
        <v>0</v>
      </c>
      <c r="R14" s="7">
        <v>44767.9937962963</v>
      </c>
      <c r="S14" s="6">
        <v>44913</v>
      </c>
      <c r="T14" s="4" t="s">
        <v>34</v>
      </c>
      <c r="U14" s="4">
        <v>132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44</v>
      </c>
      <c r="F15" s="6">
        <v>44908</v>
      </c>
      <c r="G15" s="6">
        <v>44911</v>
      </c>
      <c r="H15" s="4">
        <v>1</v>
      </c>
      <c r="I15" s="4">
        <v>3</v>
      </c>
      <c r="J15" s="4">
        <v>3</v>
      </c>
      <c r="K15" s="4" t="s">
        <v>30</v>
      </c>
      <c r="L15" s="4">
        <v>156</v>
      </c>
      <c r="M15" s="4">
        <v>156</v>
      </c>
      <c r="N15" s="4" t="s">
        <v>101</v>
      </c>
      <c r="O15" s="4" t="s">
        <v>102</v>
      </c>
      <c r="P15" s="4" t="s">
        <v>33</v>
      </c>
      <c r="Q15" s="4">
        <v>0</v>
      </c>
      <c r="R15" s="7">
        <v>44900</v>
      </c>
      <c r="S15" s="6">
        <v>44914</v>
      </c>
      <c r="T15" s="4" t="s">
        <v>34</v>
      </c>
      <c r="U15" s="4">
        <v>156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44</v>
      </c>
      <c r="F16" s="6">
        <v>44910</v>
      </c>
      <c r="G16" s="6">
        <v>44911</v>
      </c>
      <c r="H16" s="4">
        <v>1</v>
      </c>
      <c r="I16" s="4">
        <v>1</v>
      </c>
      <c r="J16" s="4">
        <v>1</v>
      </c>
      <c r="K16" s="4" t="s">
        <v>30</v>
      </c>
      <c r="L16" s="4">
        <v>120</v>
      </c>
      <c r="M16" s="4">
        <v>120</v>
      </c>
      <c r="N16" s="4" t="s">
        <v>107</v>
      </c>
      <c r="O16" s="4" t="s">
        <v>102</v>
      </c>
      <c r="P16" s="4" t="s">
        <v>33</v>
      </c>
      <c r="Q16" s="4">
        <v>0</v>
      </c>
      <c r="R16" s="7">
        <v>44902</v>
      </c>
      <c r="S16" s="6">
        <v>44914</v>
      </c>
      <c r="T16" s="4" t="s">
        <v>34</v>
      </c>
      <c r="U16" s="4">
        <v>120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44</v>
      </c>
      <c r="F17" s="6">
        <v>44908</v>
      </c>
      <c r="G17" s="6">
        <v>44911</v>
      </c>
      <c r="H17" s="4">
        <v>1</v>
      </c>
      <c r="I17" s="4">
        <v>3</v>
      </c>
      <c r="J17" s="4">
        <v>3</v>
      </c>
      <c r="K17" s="4" t="s">
        <v>30</v>
      </c>
      <c r="L17" s="4">
        <v>276</v>
      </c>
      <c r="M17" s="4">
        <v>276</v>
      </c>
      <c r="N17" s="4" t="s">
        <v>112</v>
      </c>
      <c r="O17" s="4" t="s">
        <v>102</v>
      </c>
      <c r="P17" s="4" t="s">
        <v>33</v>
      </c>
      <c r="Q17" s="4">
        <v>0</v>
      </c>
      <c r="R17" s="7">
        <v>44904</v>
      </c>
      <c r="S17" s="6">
        <v>44914</v>
      </c>
      <c r="T17" s="4" t="s">
        <v>34</v>
      </c>
      <c r="U17" s="4">
        <v>276</v>
      </c>
      <c r="V17" s="4">
        <v>0</v>
      </c>
      <c r="W17" s="4">
        <v>0</v>
      </c>
      <c r="X17" s="4" t="s">
        <v>113</v>
      </c>
      <c r="Y17" s="4" t="s">
        <v>36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49</v>
      </c>
      <c r="E18" s="4" t="s">
        <v>115</v>
      </c>
      <c r="F18" s="6">
        <v>44907</v>
      </c>
      <c r="G18" s="6">
        <v>44911</v>
      </c>
      <c r="H18" s="4">
        <v>1</v>
      </c>
      <c r="I18" s="4">
        <v>4</v>
      </c>
      <c r="J18" s="4">
        <v>4</v>
      </c>
      <c r="K18" s="4" t="s">
        <v>30</v>
      </c>
      <c r="L18" s="4">
        <v>2868</v>
      </c>
      <c r="M18" s="4">
        <v>2868</v>
      </c>
      <c r="N18" s="4" t="s">
        <v>116</v>
      </c>
      <c r="O18" s="4" t="s">
        <v>102</v>
      </c>
      <c r="P18" s="4" t="s">
        <v>33</v>
      </c>
      <c r="Q18" s="4">
        <v>0</v>
      </c>
      <c r="R18" s="7">
        <v>44907</v>
      </c>
      <c r="S18" s="6">
        <v>44914</v>
      </c>
      <c r="T18" s="4" t="s">
        <v>34</v>
      </c>
      <c r="U18" s="4">
        <v>2868</v>
      </c>
      <c r="V18" s="4">
        <v>0</v>
      </c>
      <c r="W18" s="4">
        <v>0</v>
      </c>
      <c r="X18" s="4" t="s">
        <v>117</v>
      </c>
      <c r="Y1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A23" sqref="A23:D2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spans="1:9">
      <c r="A2" s="5">
        <v>21311957639</v>
      </c>
      <c r="B2" s="6">
        <v>44907</v>
      </c>
      <c r="C2" s="6">
        <v>44909</v>
      </c>
      <c r="D2" s="4">
        <v>202</v>
      </c>
      <c r="E2" s="4" t="str">
        <f>VLOOKUP(A2,HOP!A:L,12,0)</f>
        <v>202.00</v>
      </c>
      <c r="F2" s="4" t="str">
        <f>VLOOKUP(A2,HOP!A:C,3,0)</f>
        <v>2721519</v>
      </c>
      <c r="G2" s="4">
        <f>D2-E2</f>
        <v>0</v>
      </c>
      <c r="H2" s="4" t="str">
        <f>$H$1&amp;F2</f>
        <v>，2721519</v>
      </c>
      <c r="I2" s="4" t="str">
        <f>VLOOKUP(A2,HOP!A:U,21,0)</f>
        <v>直连</v>
      </c>
    </row>
    <row r="3" s="4" customFormat="1" spans="1:9">
      <c r="A3" s="5">
        <v>21839451145</v>
      </c>
      <c r="B3" s="6">
        <v>44905</v>
      </c>
      <c r="C3" s="6">
        <v>44909</v>
      </c>
      <c r="D3" s="4">
        <v>240</v>
      </c>
      <c r="E3" s="4" t="str">
        <f>VLOOKUP(A3,HOP!A:L,12,0)</f>
        <v>240.00</v>
      </c>
      <c r="F3" s="4" t="str">
        <f>VLOOKUP(A3,HOP!A:C,3,0)</f>
        <v>2822626</v>
      </c>
      <c r="G3" s="4">
        <f t="shared" ref="G3:G18" si="0">D3-E3</f>
        <v>0</v>
      </c>
      <c r="H3" s="4" t="str">
        <f t="shared" ref="H3:H18" si="1">$H$1&amp;F3</f>
        <v>，2822626</v>
      </c>
      <c r="I3" s="4" t="str">
        <f>VLOOKUP(A3,HOP!A:U,21,0)</f>
        <v>直连</v>
      </c>
    </row>
    <row r="4" s="4" customFormat="1" spans="1:9">
      <c r="A4" s="5">
        <v>21858608457</v>
      </c>
      <c r="B4" s="6">
        <v>44908</v>
      </c>
      <c r="C4" s="6">
        <v>44909</v>
      </c>
      <c r="D4" s="4">
        <v>43</v>
      </c>
      <c r="E4" s="4" t="str">
        <f>VLOOKUP(A4,HOP!A:L,12,0)</f>
        <v>43.00</v>
      </c>
      <c r="F4" s="4" t="str">
        <f>VLOOKUP(A4,HOP!A:C,3,0)</f>
        <v>2854437</v>
      </c>
      <c r="G4" s="4">
        <f t="shared" si="0"/>
        <v>0</v>
      </c>
      <c r="H4" s="4" t="str">
        <f t="shared" si="1"/>
        <v>，2854437</v>
      </c>
      <c r="I4" s="4" t="str">
        <f>VLOOKUP(A4,HOP!A:U,21,0)</f>
        <v>直采</v>
      </c>
    </row>
    <row r="5" s="4" customFormat="1" spans="1:9">
      <c r="A5" s="5">
        <v>21882077446</v>
      </c>
      <c r="B5" s="6">
        <v>44906</v>
      </c>
      <c r="C5" s="6">
        <v>44909</v>
      </c>
      <c r="D5" s="4">
        <v>851</v>
      </c>
      <c r="E5" s="4" t="str">
        <f>VLOOKUP(A5,HOP!A:L,12,0)</f>
        <v>851.00</v>
      </c>
      <c r="F5" s="4" t="str">
        <f>VLOOKUP(A5,HOP!A:C,3,0)</f>
        <v>2863505</v>
      </c>
      <c r="G5" s="4">
        <f t="shared" si="0"/>
        <v>0</v>
      </c>
      <c r="H5" s="4" t="str">
        <f t="shared" si="1"/>
        <v>，2863505</v>
      </c>
      <c r="I5" s="4" t="str">
        <f>VLOOKUP(A5,HOP!A:U,21,0)</f>
        <v>直采</v>
      </c>
    </row>
    <row r="6" s="4" customFormat="1" spans="1:9">
      <c r="A6" s="5">
        <v>21893932547</v>
      </c>
      <c r="B6" s="6">
        <v>44908</v>
      </c>
      <c r="C6" s="6">
        <v>44909</v>
      </c>
      <c r="D6" s="4">
        <v>56</v>
      </c>
      <c r="E6" s="4" t="str">
        <f>VLOOKUP(A6,HOP!A:L,12,0)</f>
        <v>56.00</v>
      </c>
      <c r="F6" s="4" t="str">
        <f>VLOOKUP(A6,HOP!A:C,3,0)</f>
        <v>2866937</v>
      </c>
      <c r="G6" s="4">
        <f t="shared" si="0"/>
        <v>0</v>
      </c>
      <c r="H6" s="4" t="str">
        <f t="shared" si="1"/>
        <v>，2866937</v>
      </c>
      <c r="I6" s="4" t="str">
        <f>VLOOKUP(A6,HOP!A:U,21,0)</f>
        <v>直采</v>
      </c>
    </row>
    <row r="7" s="4" customFormat="1" spans="1:9">
      <c r="A7" s="5">
        <v>999221908354602</v>
      </c>
      <c r="B7" s="6">
        <v>44908</v>
      </c>
      <c r="C7" s="6">
        <v>44909</v>
      </c>
      <c r="D7" s="4">
        <v>42</v>
      </c>
      <c r="E7" s="4" t="str">
        <f>VLOOKUP(A7,HOP!A:L,12,0)</f>
        <v>42.00</v>
      </c>
      <c r="F7" s="4" t="str">
        <f>VLOOKUP(A7,HOP!A:C,3,0)</f>
        <v>2870632</v>
      </c>
      <c r="G7" s="4">
        <f t="shared" si="0"/>
        <v>0</v>
      </c>
      <c r="H7" s="4" t="str">
        <f t="shared" si="1"/>
        <v>，2870632</v>
      </c>
      <c r="I7" s="4" t="str">
        <f>VLOOKUP(A7,HOP!A:U,21,0)</f>
        <v>直连</v>
      </c>
    </row>
    <row r="8" s="4" customFormat="1" spans="1:9">
      <c r="A8" s="5">
        <v>21855184635</v>
      </c>
      <c r="B8" s="6">
        <v>44909</v>
      </c>
      <c r="C8" s="6">
        <v>44910</v>
      </c>
      <c r="D8" s="4">
        <v>98</v>
      </c>
      <c r="E8" s="4" t="str">
        <f>VLOOKUP(A8,HOP!A:L,12,0)</f>
        <v>98.00</v>
      </c>
      <c r="F8" s="4" t="str">
        <f>VLOOKUP(A8,HOP!A:C,3,0)</f>
        <v>2848780</v>
      </c>
      <c r="G8" s="4">
        <f t="shared" si="0"/>
        <v>0</v>
      </c>
      <c r="H8" s="4" t="str">
        <f t="shared" si="1"/>
        <v>，2848780</v>
      </c>
      <c r="I8" s="4" t="str">
        <f>VLOOKUP(A8,HOP!A:U,21,0)</f>
        <v>直采</v>
      </c>
    </row>
    <row r="9" s="4" customFormat="1" spans="1:9">
      <c r="A9" s="5">
        <v>21855636017</v>
      </c>
      <c r="B9" s="6">
        <v>44908</v>
      </c>
      <c r="C9" s="6">
        <v>44910</v>
      </c>
      <c r="D9" s="4">
        <v>402</v>
      </c>
      <c r="E9" s="4" t="str">
        <f>VLOOKUP(A9,HOP!A:L,12,0)</f>
        <v>402.00</v>
      </c>
      <c r="F9" s="4" t="str">
        <f>VLOOKUP(A9,HOP!A:C,3,0)</f>
        <v>2849674</v>
      </c>
      <c r="G9" s="4">
        <f t="shared" si="0"/>
        <v>0</v>
      </c>
      <c r="H9" s="4" t="str">
        <f t="shared" si="1"/>
        <v>，2849674</v>
      </c>
      <c r="I9" s="4" t="str">
        <f>VLOOKUP(A9,HOP!A:U,21,0)</f>
        <v>直采</v>
      </c>
    </row>
    <row r="10" s="4" customFormat="1" spans="1:9">
      <c r="A10" s="5">
        <v>21859165455</v>
      </c>
      <c r="B10" s="6">
        <v>44908</v>
      </c>
      <c r="C10" s="6">
        <v>44910</v>
      </c>
      <c r="D10" s="4">
        <v>296</v>
      </c>
      <c r="E10" s="4" t="str">
        <f>VLOOKUP(A10,HOP!A:L,12,0)</f>
        <v>296.00</v>
      </c>
      <c r="F10" s="4" t="str">
        <f>VLOOKUP(A10,HOP!A:C,3,0)</f>
        <v>2855344</v>
      </c>
      <c r="G10" s="4">
        <f t="shared" si="0"/>
        <v>0</v>
      </c>
      <c r="H10" s="4" t="str">
        <f t="shared" si="1"/>
        <v>，2855344</v>
      </c>
      <c r="I10" s="4" t="str">
        <f>VLOOKUP(A10,HOP!A:U,21,0)</f>
        <v>直连</v>
      </c>
    </row>
    <row r="11" s="4" customFormat="1" spans="1:9">
      <c r="A11" s="5">
        <v>999221886971295</v>
      </c>
      <c r="B11" s="6">
        <v>44907</v>
      </c>
      <c r="C11" s="6">
        <v>44910</v>
      </c>
      <c r="D11" s="4">
        <v>375</v>
      </c>
      <c r="E11" s="4" t="str">
        <f>VLOOKUP(A11,HOP!A:L,12,0)</f>
        <v>375.00</v>
      </c>
      <c r="F11" s="4" t="str">
        <f>VLOOKUP(A11,HOP!A:C,3,0)</f>
        <v>2864758</v>
      </c>
      <c r="G11" s="4">
        <f t="shared" si="0"/>
        <v>0</v>
      </c>
      <c r="H11" s="4" t="str">
        <f t="shared" si="1"/>
        <v>，2864758</v>
      </c>
      <c r="I11" s="4" t="str">
        <f>VLOOKUP(A11,HOP!A:U,21,0)</f>
        <v>直采</v>
      </c>
    </row>
    <row r="12" s="4" customFormat="1" spans="1:9">
      <c r="A12" s="5">
        <v>21887754280</v>
      </c>
      <c r="B12" s="6">
        <v>44908</v>
      </c>
      <c r="C12" s="6">
        <v>44910</v>
      </c>
      <c r="D12" s="4">
        <v>104</v>
      </c>
      <c r="E12" s="4" t="str">
        <f>VLOOKUP(A12,HOP!A:L,12,0)</f>
        <v>104.00</v>
      </c>
      <c r="F12" s="4" t="str">
        <f>VLOOKUP(A12,HOP!A:C,3,0)</f>
        <v>2865245</v>
      </c>
      <c r="G12" s="4">
        <f t="shared" si="0"/>
        <v>0</v>
      </c>
      <c r="H12" s="4" t="str">
        <f t="shared" si="1"/>
        <v>，2865245</v>
      </c>
      <c r="I12" s="4" t="str">
        <f>VLOOKUP(A12,HOP!A:U,21,0)</f>
        <v>直采</v>
      </c>
    </row>
    <row r="13" s="4" customFormat="1" spans="1:9">
      <c r="A13" s="5">
        <v>999221911064076</v>
      </c>
      <c r="B13" s="6">
        <v>44909</v>
      </c>
      <c r="C13" s="6">
        <v>44910</v>
      </c>
      <c r="D13" s="4">
        <v>26</v>
      </c>
      <c r="E13" s="4" t="str">
        <f>VLOOKUP(A13,HOP!A:L,12,0)</f>
        <v>26.00</v>
      </c>
      <c r="F13" s="4" t="str">
        <f>VLOOKUP(A13,HOP!A:C,3,0)</f>
        <v>2871357</v>
      </c>
      <c r="G13" s="4">
        <f t="shared" si="0"/>
        <v>0</v>
      </c>
      <c r="H13" s="4" t="str">
        <f t="shared" si="1"/>
        <v>，2871357</v>
      </c>
      <c r="I13" s="4" t="str">
        <f>VLOOKUP(A13,HOP!A:U,21,0)</f>
        <v>直连</v>
      </c>
    </row>
    <row r="14" s="4" customFormat="1" spans="1:10">
      <c r="A14" s="5">
        <v>18513205171</v>
      </c>
      <c r="B14" s="6">
        <v>44772</v>
      </c>
      <c r="C14" s="6">
        <v>44773</v>
      </c>
      <c r="D14" s="4">
        <v>132</v>
      </c>
      <c r="E14" s="4" t="e">
        <f>VLOOKUP(A14,HOP!A:L,12,0)</f>
        <v>#N/A</v>
      </c>
      <c r="F14" s="4">
        <v>2632779</v>
      </c>
      <c r="G14" s="4" t="e">
        <f t="shared" si="0"/>
        <v>#N/A</v>
      </c>
      <c r="H14" s="4" t="str">
        <f t="shared" si="1"/>
        <v>，2632779</v>
      </c>
      <c r="I14" s="4" t="e">
        <f>VLOOKUP(A14,HOP!A:U,21,0)</f>
        <v>#N/A</v>
      </c>
      <c r="J14" s="4" t="s">
        <v>119</v>
      </c>
    </row>
    <row r="15" s="4" customFormat="1" spans="1:9">
      <c r="A15" s="5">
        <v>21855003642</v>
      </c>
      <c r="B15" s="6">
        <v>44908</v>
      </c>
      <c r="C15" s="6">
        <v>44911</v>
      </c>
      <c r="D15" s="4">
        <v>156</v>
      </c>
      <c r="E15" s="4" t="str">
        <f>VLOOKUP(A15,HOP!A:L,12,0)</f>
        <v>156.00</v>
      </c>
      <c r="F15" s="4" t="str">
        <f>VLOOKUP(A15,HOP!A:C,3,0)</f>
        <v>2848386</v>
      </c>
      <c r="G15" s="4">
        <f t="shared" si="0"/>
        <v>0</v>
      </c>
      <c r="H15" s="4" t="str">
        <f t="shared" si="1"/>
        <v>，2848386</v>
      </c>
      <c r="I15" s="4" t="str">
        <f>VLOOKUP(A15,HOP!A:U,21,0)</f>
        <v>直采</v>
      </c>
    </row>
    <row r="16" s="4" customFormat="1" spans="1:9">
      <c r="A16" s="5">
        <v>21859317878</v>
      </c>
      <c r="B16" s="6">
        <v>44910</v>
      </c>
      <c r="C16" s="6">
        <v>44911</v>
      </c>
      <c r="D16" s="4">
        <v>120</v>
      </c>
      <c r="E16" s="4" t="str">
        <f>VLOOKUP(A16,HOP!A:L,12,0)</f>
        <v>120.00</v>
      </c>
      <c r="F16" s="4" t="str">
        <f>VLOOKUP(A16,HOP!A:C,3,0)</f>
        <v>2855547</v>
      </c>
      <c r="G16" s="4">
        <f t="shared" si="0"/>
        <v>0</v>
      </c>
      <c r="H16" s="4" t="str">
        <f t="shared" si="1"/>
        <v>，2855547</v>
      </c>
      <c r="I16" s="4" t="str">
        <f>VLOOKUP(A16,HOP!A:U,21,0)</f>
        <v>直采</v>
      </c>
    </row>
    <row r="17" s="4" customFormat="1" spans="1:9">
      <c r="A17" s="5">
        <v>999221873529188</v>
      </c>
      <c r="B17" s="6">
        <v>44908</v>
      </c>
      <c r="C17" s="6">
        <v>44911</v>
      </c>
      <c r="D17" s="4">
        <v>276</v>
      </c>
      <c r="E17" s="4" t="str">
        <f>VLOOKUP(A17,HOP!A:L,12,0)</f>
        <v>276.00</v>
      </c>
      <c r="F17" s="4" t="str">
        <f>VLOOKUP(A17,HOP!A:C,3,0)</f>
        <v>2860359</v>
      </c>
      <c r="G17" s="4">
        <f t="shared" si="0"/>
        <v>0</v>
      </c>
      <c r="H17" s="4" t="str">
        <f t="shared" si="1"/>
        <v>，2860359</v>
      </c>
      <c r="I17" s="4" t="str">
        <f>VLOOKUP(A17,HOP!A:U,21,0)</f>
        <v>直采</v>
      </c>
    </row>
    <row r="18" s="4" customFormat="1" spans="1:9">
      <c r="A18" s="5">
        <v>21894453827</v>
      </c>
      <c r="B18" s="6">
        <v>44907</v>
      </c>
      <c r="C18" s="6">
        <v>44911</v>
      </c>
      <c r="D18" s="4">
        <v>2868</v>
      </c>
      <c r="E18" s="4" t="str">
        <f>VLOOKUP(A18,HOP!A:L,12,0)</f>
        <v>2868.00</v>
      </c>
      <c r="F18" s="4" t="str">
        <f>VLOOKUP(A18,HOP!A:C,3,0)</f>
        <v>2867188</v>
      </c>
      <c r="G18" s="4">
        <f t="shared" si="0"/>
        <v>0</v>
      </c>
      <c r="H18" s="4" t="str">
        <f t="shared" si="1"/>
        <v>，2867188</v>
      </c>
      <c r="I18" s="4" t="str">
        <f>VLOOKUP(A18,HOP!A:U,21,0)</f>
        <v>直采</v>
      </c>
    </row>
    <row r="20" spans="4:4">
      <c r="D20" s="4">
        <f>SUM(D2:D19)</f>
        <v>6287</v>
      </c>
    </row>
    <row r="23" spans="1:4">
      <c r="A23" s="4" t="s">
        <v>120</v>
      </c>
      <c r="C23" s="4">
        <v>5481</v>
      </c>
      <c r="D23" s="4">
        <v>42661.14</v>
      </c>
    </row>
    <row r="24" spans="1:4">
      <c r="A24" s="4" t="s">
        <v>121</v>
      </c>
      <c r="C24" s="4">
        <v>806</v>
      </c>
      <c r="D24" s="4">
        <v>6273.47</v>
      </c>
    </row>
    <row r="25" spans="1:4">
      <c r="A25" s="4" t="s">
        <v>122</v>
      </c>
      <c r="C25" s="4">
        <f>SUM(C23:C24)</f>
        <v>6287</v>
      </c>
      <c r="D25" s="4">
        <f>SUM(D23:D24)</f>
        <v>48934.61</v>
      </c>
    </row>
    <row r="26" spans="1:1">
      <c r="A26" s="4" t="s">
        <v>123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124</v>
      </c>
      <c r="B1" s="2" t="s">
        <v>125</v>
      </c>
      <c r="C1" s="2" t="s">
        <v>126</v>
      </c>
      <c r="D1" s="2" t="s">
        <v>127</v>
      </c>
      <c r="E1" s="2" t="s">
        <v>13</v>
      </c>
      <c r="F1" s="2" t="s">
        <v>5</v>
      </c>
      <c r="G1" s="2" t="s">
        <v>6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  <c r="V1" s="2" t="s">
        <v>142</v>
      </c>
    </row>
    <row r="2" s="1" customFormat="1" spans="1:22">
      <c r="A2" s="3">
        <v>999221911064076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147</v>
      </c>
      <c r="G2" s="1" t="s">
        <v>148</v>
      </c>
      <c r="H2" s="1" t="s">
        <v>149</v>
      </c>
      <c r="I2" s="1" t="s">
        <v>150</v>
      </c>
      <c r="J2" s="1" t="s">
        <v>30</v>
      </c>
      <c r="K2" s="1" t="s">
        <v>151</v>
      </c>
      <c r="L2" s="1" t="s">
        <v>151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  <c r="V2" s="1" t="s">
        <v>160</v>
      </c>
    </row>
    <row r="3" s="1" customFormat="1" spans="1:22">
      <c r="A3" s="3">
        <v>999221908354602</v>
      </c>
      <c r="B3" s="1" t="s">
        <v>143</v>
      </c>
      <c r="C3" s="1" t="s">
        <v>161</v>
      </c>
      <c r="D3" s="1" t="s">
        <v>162</v>
      </c>
      <c r="E3" s="1" t="s">
        <v>163</v>
      </c>
      <c r="F3" s="1" t="s">
        <v>143</v>
      </c>
      <c r="G3" s="1" t="s">
        <v>147</v>
      </c>
      <c r="H3" s="1" t="s">
        <v>149</v>
      </c>
      <c r="I3" s="1" t="s">
        <v>164</v>
      </c>
      <c r="J3" s="1" t="s">
        <v>30</v>
      </c>
      <c r="K3" s="1" t="s">
        <v>165</v>
      </c>
      <c r="L3" s="1" t="s">
        <v>165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166</v>
      </c>
      <c r="S3" s="1" t="s">
        <v>157</v>
      </c>
      <c r="T3" s="1" t="s">
        <v>158</v>
      </c>
      <c r="U3" s="1" t="s">
        <v>159</v>
      </c>
      <c r="V3" s="1" t="s">
        <v>160</v>
      </c>
    </row>
    <row r="4" s="1" customFormat="1" spans="1:22">
      <c r="A4" s="3">
        <v>21894453827</v>
      </c>
      <c r="B4" s="1" t="s">
        <v>167</v>
      </c>
      <c r="C4" s="1" t="s">
        <v>168</v>
      </c>
      <c r="D4" s="1" t="s">
        <v>169</v>
      </c>
      <c r="E4" s="1" t="s">
        <v>170</v>
      </c>
      <c r="F4" s="1" t="s">
        <v>167</v>
      </c>
      <c r="G4" s="1" t="s">
        <v>171</v>
      </c>
      <c r="H4" s="1" t="s">
        <v>149</v>
      </c>
      <c r="I4" s="1" t="s">
        <v>172</v>
      </c>
      <c r="J4" s="1" t="s">
        <v>30</v>
      </c>
      <c r="K4" s="1" t="s">
        <v>173</v>
      </c>
      <c r="L4" s="1" t="s">
        <v>173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174</v>
      </c>
      <c r="S4" s="1" t="s">
        <v>157</v>
      </c>
      <c r="T4" s="1" t="s">
        <v>158</v>
      </c>
      <c r="U4" s="1" t="s">
        <v>175</v>
      </c>
      <c r="V4" s="1" t="s">
        <v>160</v>
      </c>
    </row>
    <row r="5" s="1" customFormat="1" spans="1:22">
      <c r="A5" s="3">
        <v>21893932547</v>
      </c>
      <c r="B5" s="1" t="s">
        <v>167</v>
      </c>
      <c r="C5" s="1" t="s">
        <v>176</v>
      </c>
      <c r="D5" s="1" t="s">
        <v>177</v>
      </c>
      <c r="E5" s="1" t="s">
        <v>178</v>
      </c>
      <c r="F5" s="1" t="s">
        <v>143</v>
      </c>
      <c r="G5" s="1" t="s">
        <v>147</v>
      </c>
      <c r="H5" s="1" t="s">
        <v>149</v>
      </c>
      <c r="I5" s="1" t="s">
        <v>179</v>
      </c>
      <c r="J5" s="1" t="s">
        <v>30</v>
      </c>
      <c r="K5" s="1" t="s">
        <v>180</v>
      </c>
      <c r="L5" s="1" t="s">
        <v>180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181</v>
      </c>
      <c r="S5" s="1" t="s">
        <v>157</v>
      </c>
      <c r="T5" s="1" t="s">
        <v>158</v>
      </c>
      <c r="U5" s="1" t="s">
        <v>175</v>
      </c>
      <c r="V5" s="1" t="s">
        <v>182</v>
      </c>
    </row>
    <row r="6" s="1" customFormat="1" spans="1:22">
      <c r="A6" s="3">
        <v>21887754280</v>
      </c>
      <c r="B6" s="1" t="s">
        <v>183</v>
      </c>
      <c r="C6" s="1" t="s">
        <v>184</v>
      </c>
      <c r="D6" s="1" t="s">
        <v>185</v>
      </c>
      <c r="E6" s="1" t="s">
        <v>186</v>
      </c>
      <c r="F6" s="1" t="s">
        <v>143</v>
      </c>
      <c r="G6" s="1" t="s">
        <v>148</v>
      </c>
      <c r="H6" s="1" t="s">
        <v>149</v>
      </c>
      <c r="I6" s="1" t="s">
        <v>187</v>
      </c>
      <c r="J6" s="1" t="s">
        <v>30</v>
      </c>
      <c r="K6" s="1" t="s">
        <v>188</v>
      </c>
      <c r="L6" s="1" t="s">
        <v>188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189</v>
      </c>
      <c r="S6" s="1" t="s">
        <v>157</v>
      </c>
      <c r="T6" s="1" t="s">
        <v>158</v>
      </c>
      <c r="U6" s="1" t="s">
        <v>175</v>
      </c>
      <c r="V6" s="1" t="s">
        <v>160</v>
      </c>
    </row>
    <row r="7" s="1" customFormat="1" spans="1:22">
      <c r="A7" s="3">
        <v>999221886971295</v>
      </c>
      <c r="B7" s="1" t="s">
        <v>183</v>
      </c>
      <c r="C7" s="1" t="s">
        <v>190</v>
      </c>
      <c r="D7" s="1" t="s">
        <v>191</v>
      </c>
      <c r="E7" s="1" t="s">
        <v>192</v>
      </c>
      <c r="F7" s="1" t="s">
        <v>167</v>
      </c>
      <c r="G7" s="1" t="s">
        <v>148</v>
      </c>
      <c r="H7" s="1" t="s">
        <v>149</v>
      </c>
      <c r="I7" s="1" t="s">
        <v>193</v>
      </c>
      <c r="J7" s="1" t="s">
        <v>30</v>
      </c>
      <c r="K7" s="1" t="s">
        <v>194</v>
      </c>
      <c r="L7" s="1" t="s">
        <v>194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155</v>
      </c>
      <c r="R7" s="1" t="s">
        <v>195</v>
      </c>
      <c r="S7" s="1" t="s">
        <v>157</v>
      </c>
      <c r="T7" s="1" t="s">
        <v>158</v>
      </c>
      <c r="U7" s="1" t="s">
        <v>175</v>
      </c>
      <c r="V7" s="1" t="s">
        <v>196</v>
      </c>
    </row>
    <row r="8" s="1" customFormat="1" spans="1:22">
      <c r="A8" s="3">
        <v>21882077446</v>
      </c>
      <c r="B8" s="1" t="s">
        <v>197</v>
      </c>
      <c r="C8" s="1" t="s">
        <v>198</v>
      </c>
      <c r="D8" s="1" t="s">
        <v>169</v>
      </c>
      <c r="E8" s="1" t="s">
        <v>199</v>
      </c>
      <c r="F8" s="1" t="s">
        <v>183</v>
      </c>
      <c r="G8" s="1" t="s">
        <v>147</v>
      </c>
      <c r="H8" s="1" t="s">
        <v>149</v>
      </c>
      <c r="I8" s="1" t="s">
        <v>200</v>
      </c>
      <c r="J8" s="1" t="s">
        <v>30</v>
      </c>
      <c r="K8" s="1" t="s">
        <v>201</v>
      </c>
      <c r="L8" s="1" t="s">
        <v>201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155</v>
      </c>
      <c r="R8" s="1" t="s">
        <v>202</v>
      </c>
      <c r="S8" s="1" t="s">
        <v>157</v>
      </c>
      <c r="T8" s="1" t="s">
        <v>158</v>
      </c>
      <c r="U8" s="1" t="s">
        <v>175</v>
      </c>
      <c r="V8" s="1" t="s">
        <v>160</v>
      </c>
    </row>
    <row r="9" s="1" customFormat="1" spans="1:22">
      <c r="A9" s="3">
        <v>999221873529188</v>
      </c>
      <c r="B9" s="1" t="s">
        <v>203</v>
      </c>
      <c r="C9" s="1" t="s">
        <v>204</v>
      </c>
      <c r="D9" s="1" t="s">
        <v>205</v>
      </c>
      <c r="E9" s="1" t="s">
        <v>206</v>
      </c>
      <c r="F9" s="1" t="s">
        <v>143</v>
      </c>
      <c r="G9" s="1" t="s">
        <v>171</v>
      </c>
      <c r="H9" s="1" t="s">
        <v>149</v>
      </c>
      <c r="I9" s="1" t="s">
        <v>207</v>
      </c>
      <c r="J9" s="1" t="s">
        <v>30</v>
      </c>
      <c r="K9" s="1" t="s">
        <v>208</v>
      </c>
      <c r="L9" s="1" t="s">
        <v>208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155</v>
      </c>
      <c r="R9" s="1" t="s">
        <v>209</v>
      </c>
      <c r="S9" s="1" t="s">
        <v>157</v>
      </c>
      <c r="T9" s="1" t="s">
        <v>158</v>
      </c>
      <c r="U9" s="1" t="s">
        <v>175</v>
      </c>
      <c r="V9" s="1" t="s">
        <v>210</v>
      </c>
    </row>
    <row r="10" s="1" customFormat="1" spans="1:22">
      <c r="A10" s="3">
        <v>21859317878</v>
      </c>
      <c r="B10" s="1" t="s">
        <v>211</v>
      </c>
      <c r="C10" s="1" t="s">
        <v>212</v>
      </c>
      <c r="D10" s="1" t="s">
        <v>213</v>
      </c>
      <c r="E10" s="1" t="s">
        <v>214</v>
      </c>
      <c r="F10" s="1" t="s">
        <v>148</v>
      </c>
      <c r="G10" s="1" t="s">
        <v>171</v>
      </c>
      <c r="H10" s="1" t="s">
        <v>149</v>
      </c>
      <c r="I10" s="1" t="s">
        <v>215</v>
      </c>
      <c r="J10" s="1" t="s">
        <v>30</v>
      </c>
      <c r="K10" s="1" t="s">
        <v>216</v>
      </c>
      <c r="L10" s="1" t="s">
        <v>216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155</v>
      </c>
      <c r="R10" s="1" t="s">
        <v>217</v>
      </c>
      <c r="S10" s="1" t="s">
        <v>157</v>
      </c>
      <c r="T10" s="1" t="s">
        <v>158</v>
      </c>
      <c r="U10" s="1" t="s">
        <v>175</v>
      </c>
      <c r="V10" s="1" t="s">
        <v>160</v>
      </c>
    </row>
    <row r="11" s="1" customFormat="1" spans="1:22">
      <c r="A11" s="3">
        <v>21859165455</v>
      </c>
      <c r="B11" s="1" t="s">
        <v>211</v>
      </c>
      <c r="C11" s="1" t="s">
        <v>218</v>
      </c>
      <c r="D11" s="1" t="s">
        <v>219</v>
      </c>
      <c r="E11" s="1" t="s">
        <v>220</v>
      </c>
      <c r="F11" s="1" t="s">
        <v>143</v>
      </c>
      <c r="G11" s="1" t="s">
        <v>148</v>
      </c>
      <c r="H11" s="1" t="s">
        <v>149</v>
      </c>
      <c r="I11" s="1" t="s">
        <v>221</v>
      </c>
      <c r="J11" s="1" t="s">
        <v>30</v>
      </c>
      <c r="K11" s="1" t="s">
        <v>222</v>
      </c>
      <c r="L11" s="1" t="s">
        <v>222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155</v>
      </c>
      <c r="R11" s="1" t="s">
        <v>223</v>
      </c>
      <c r="S11" s="1" t="s">
        <v>157</v>
      </c>
      <c r="T11" s="1" t="s">
        <v>158</v>
      </c>
      <c r="U11" s="1" t="s">
        <v>159</v>
      </c>
      <c r="V11" s="1" t="s">
        <v>160</v>
      </c>
    </row>
    <row r="12" s="1" customFormat="1" spans="1:22">
      <c r="A12" s="3">
        <v>21858608457</v>
      </c>
      <c r="B12" s="1" t="s">
        <v>211</v>
      </c>
      <c r="C12" s="1" t="s">
        <v>224</v>
      </c>
      <c r="D12" s="1" t="s">
        <v>185</v>
      </c>
      <c r="E12" s="1" t="s">
        <v>225</v>
      </c>
      <c r="F12" s="1" t="s">
        <v>143</v>
      </c>
      <c r="G12" s="1" t="s">
        <v>147</v>
      </c>
      <c r="H12" s="1" t="s">
        <v>149</v>
      </c>
      <c r="I12" s="1" t="s">
        <v>226</v>
      </c>
      <c r="J12" s="1" t="s">
        <v>30</v>
      </c>
      <c r="K12" s="1" t="s">
        <v>227</v>
      </c>
      <c r="L12" s="1" t="s">
        <v>227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155</v>
      </c>
      <c r="R12" s="1" t="s">
        <v>228</v>
      </c>
      <c r="S12" s="1" t="s">
        <v>157</v>
      </c>
      <c r="T12" s="1" t="s">
        <v>158</v>
      </c>
      <c r="U12" s="1" t="s">
        <v>175</v>
      </c>
      <c r="V12" s="1" t="s">
        <v>160</v>
      </c>
    </row>
    <row r="13" s="1" customFormat="1" spans="1:22">
      <c r="A13" s="3">
        <v>21855636017</v>
      </c>
      <c r="B13" s="1" t="s">
        <v>229</v>
      </c>
      <c r="C13" s="1" t="s">
        <v>230</v>
      </c>
      <c r="D13" s="1" t="s">
        <v>169</v>
      </c>
      <c r="E13" s="1" t="s">
        <v>231</v>
      </c>
      <c r="F13" s="1" t="s">
        <v>143</v>
      </c>
      <c r="G13" s="1" t="s">
        <v>148</v>
      </c>
      <c r="H13" s="1" t="s">
        <v>149</v>
      </c>
      <c r="I13" s="1" t="s">
        <v>232</v>
      </c>
      <c r="J13" s="1" t="s">
        <v>30</v>
      </c>
      <c r="K13" s="1" t="s">
        <v>233</v>
      </c>
      <c r="L13" s="1" t="s">
        <v>233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155</v>
      </c>
      <c r="R13" s="1" t="s">
        <v>234</v>
      </c>
      <c r="S13" s="1" t="s">
        <v>157</v>
      </c>
      <c r="T13" s="1" t="s">
        <v>158</v>
      </c>
      <c r="U13" s="1" t="s">
        <v>175</v>
      </c>
      <c r="V13" s="1" t="s">
        <v>160</v>
      </c>
    </row>
    <row r="14" s="1" customFormat="1" spans="1:22">
      <c r="A14" s="3">
        <v>21855184635</v>
      </c>
      <c r="B14" s="1" t="s">
        <v>229</v>
      </c>
      <c r="C14" s="1" t="s">
        <v>235</v>
      </c>
      <c r="D14" s="1" t="s">
        <v>236</v>
      </c>
      <c r="E14" s="1" t="s">
        <v>237</v>
      </c>
      <c r="F14" s="1" t="s">
        <v>147</v>
      </c>
      <c r="G14" s="1" t="s">
        <v>148</v>
      </c>
      <c r="H14" s="1" t="s">
        <v>149</v>
      </c>
      <c r="I14" s="1" t="s">
        <v>238</v>
      </c>
      <c r="J14" s="1" t="s">
        <v>30</v>
      </c>
      <c r="K14" s="1" t="s">
        <v>239</v>
      </c>
      <c r="L14" s="1" t="s">
        <v>239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155</v>
      </c>
      <c r="R14" s="1" t="s">
        <v>240</v>
      </c>
      <c r="S14" s="1" t="s">
        <v>157</v>
      </c>
      <c r="T14" s="1" t="s">
        <v>158</v>
      </c>
      <c r="U14" s="1" t="s">
        <v>175</v>
      </c>
      <c r="V14" s="1" t="s">
        <v>160</v>
      </c>
    </row>
    <row r="15" s="1" customFormat="1" spans="1:22">
      <c r="A15" s="3">
        <v>21855003642</v>
      </c>
      <c r="B15" s="1" t="s">
        <v>229</v>
      </c>
      <c r="C15" s="1" t="s">
        <v>241</v>
      </c>
      <c r="D15" s="1" t="s">
        <v>242</v>
      </c>
      <c r="E15" s="1" t="s">
        <v>243</v>
      </c>
      <c r="F15" s="1" t="s">
        <v>143</v>
      </c>
      <c r="G15" s="1" t="s">
        <v>171</v>
      </c>
      <c r="H15" s="1" t="s">
        <v>149</v>
      </c>
      <c r="I15" s="1" t="s">
        <v>244</v>
      </c>
      <c r="J15" s="1" t="s">
        <v>30</v>
      </c>
      <c r="K15" s="1" t="s">
        <v>245</v>
      </c>
      <c r="L15" s="1" t="s">
        <v>245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155</v>
      </c>
      <c r="R15" s="1" t="s">
        <v>246</v>
      </c>
      <c r="S15" s="1" t="s">
        <v>157</v>
      </c>
      <c r="T15" s="1" t="s">
        <v>158</v>
      </c>
      <c r="U15" s="1" t="s">
        <v>175</v>
      </c>
      <c r="V15" s="1" t="s">
        <v>160</v>
      </c>
    </row>
    <row r="16" s="1" customFormat="1" spans="1:22">
      <c r="A16" s="3">
        <v>21839451145</v>
      </c>
      <c r="B16" s="1" t="s">
        <v>247</v>
      </c>
      <c r="C16" s="1" t="s">
        <v>248</v>
      </c>
      <c r="D16" s="1" t="s">
        <v>249</v>
      </c>
      <c r="E16" s="1" t="s">
        <v>250</v>
      </c>
      <c r="F16" s="1" t="s">
        <v>197</v>
      </c>
      <c r="G16" s="1" t="s">
        <v>147</v>
      </c>
      <c r="H16" s="1" t="s">
        <v>149</v>
      </c>
      <c r="I16" s="1" t="s">
        <v>251</v>
      </c>
      <c r="J16" s="1" t="s">
        <v>30</v>
      </c>
      <c r="K16" s="1" t="s">
        <v>252</v>
      </c>
      <c r="L16" s="1" t="s">
        <v>252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155</v>
      </c>
      <c r="R16" s="1" t="s">
        <v>253</v>
      </c>
      <c r="S16" s="1" t="s">
        <v>157</v>
      </c>
      <c r="T16" s="1" t="s">
        <v>158</v>
      </c>
      <c r="U16" s="1" t="s">
        <v>159</v>
      </c>
      <c r="V16" s="1" t="s">
        <v>160</v>
      </c>
    </row>
    <row r="17" s="1" customFormat="1" spans="1:22">
      <c r="A17" s="3">
        <v>21311957639</v>
      </c>
      <c r="B17" s="1" t="s">
        <v>254</v>
      </c>
      <c r="C17" s="1" t="s">
        <v>255</v>
      </c>
      <c r="D17" s="1" t="s">
        <v>256</v>
      </c>
      <c r="E17" s="1" t="s">
        <v>257</v>
      </c>
      <c r="F17" s="1" t="s">
        <v>167</v>
      </c>
      <c r="G17" s="1" t="s">
        <v>147</v>
      </c>
      <c r="H17" s="1" t="s">
        <v>149</v>
      </c>
      <c r="I17" s="1" t="s">
        <v>258</v>
      </c>
      <c r="J17" s="1" t="s">
        <v>30</v>
      </c>
      <c r="K17" s="1" t="s">
        <v>259</v>
      </c>
      <c r="L17" s="1" t="s">
        <v>259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155</v>
      </c>
      <c r="R17" s="1" t="s">
        <v>260</v>
      </c>
      <c r="S17" s="1" t="s">
        <v>157</v>
      </c>
      <c r="T17" s="1" t="s">
        <v>158</v>
      </c>
      <c r="U17" s="1" t="s">
        <v>159</v>
      </c>
      <c r="V17" s="1" t="s">
        <v>261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2022-12-19T02:53:30Z</dcterms:created>
  <dcterms:modified xsi:type="dcterms:W3CDTF">2022-12-19T03:05:43Z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79DEB102DF4645C49E84095824B31BEE</vt:lpwstr>
  </property>
  <property fmtid="{D5CDD505-2E9C-101B-9397-08002B2CF9AE}" pid="3" name="KSOProductBuildVer">
    <vt:lpwstr>2052-11.1.0.12980</vt:lpwstr>
  </property>
</Properties>
</file>