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<sst xmlns="http://schemas.openxmlformats.org/spreadsheetml/2006/main" count="159" uniqueCount="100">
  <si>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</si>
  <si>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</si>
  <si>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</si>
  <si>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</si>
  <si>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</si>
  <si>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</si>
  <si>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</si>
  <si>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</si>
  <si>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</si>
  <si>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</si>
  <si>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</si>
  <si>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</si>
  <si>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</si>
  <si>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</si>
  <si>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</si>
  <si>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</si>
  <si>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</si>
  <si>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</si>
  <si>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</si>
  <si>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</si>
  <si>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</si>
  <si>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</si>
  <si>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</si>
  <si>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</si>
  <si>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</si>
  <si>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999221797660011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</si>
  <si>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</si>
  <si>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</si>
  <si>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</si>
  <si>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</si>
  <si>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</si>
  <si>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张志刚</t>
  </si>
  <si>
    <t>CA363221220CNY</t>
  </si>
  <si>
    <t>未提现</t>
  </si>
  <si>
    <t>携程开票</t>
  </si>
  <si>
    <t xml:space="preserve">	</t>
  </si>
  <si>
    <t xml:space="preserve">999221848874575	</t>
  </si>
  <si>
    <t>[西安]西安空港大酒店(68264025)</t>
  </si>
  <si>
    <t>豪华大床房&lt;双人入住&gt;&lt;内宾&gt;&lt;预付&gt;&lt;无早&gt;</t>
  </si>
  <si>
    <t>王怡然</t>
  </si>
  <si>
    <t xml:space="preserve">2837449	</t>
  </si>
  <si>
    <t>取消</t>
  </si>
  <si>
    <t xml:space="preserve">999221851746464	</t>
  </si>
  <si>
    <t>[香港]香港弥敦酒店(Nathan Hotel)(10105446)</t>
  </si>
  <si>
    <t>卓智精选客房&lt;双人入住&gt;&lt;内宾&gt;&lt;预付&gt;&lt;无早&gt;</t>
  </si>
  <si>
    <t>Ren/Tianxing</t>
  </si>
  <si>
    <t xml:space="preserve">2843073	</t>
  </si>
  <si>
    <t xml:space="preserve">2212030024	</t>
  </si>
  <si>
    <t xml:space="preserve">999221852901345	</t>
  </si>
  <si>
    <t>[北京]北京雅诗阁来福士中心服务公寓(68392694)</t>
  </si>
  <si>
    <t>一房豪华行政套房&lt;双人入住&gt;&lt;内宾&gt;&lt;预付&gt;&lt;双早&gt;</t>
  </si>
  <si>
    <t>王昊</t>
  </si>
  <si>
    <t xml:space="preserve">2844755	</t>
  </si>
  <si>
    <t>，</t>
  </si>
  <si>
    <t>202211151113180071</t>
  </si>
  <si>
    <t>A221220094424481</t>
  </si>
  <si>
    <t>房集：i221220094352 323元</t>
  </si>
  <si>
    <t>CNY / HKD 当前参考汇率: 1.11368948</t>
  </si>
  <si>
    <t>总计： 3121.71 CNY/
3476.62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</si>
  <si>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</si>
  <si>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</si>
  <si>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</si>
  <si>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</si>
  <si>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</si>
  <si>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</si>
  <si>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</si>
  <si>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</si>
  <si>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</si>
  <si>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</si>
  <si>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</si>
  <si>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</si>
  <si>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</si>
  <si>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</si>
  <si>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</si>
  <si>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</si>
  <si>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</si>
  <si>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</si>
  <si>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</si>
  <si>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2022-12-04</t>
  </si>
  <si>
    <t>2844755</t>
  </si>
  <si>
    <t>北京雅诗阁来福士中心服务公寓</t>
  </si>
  <si>
    <t>2022-12-05</t>
  </si>
  <si>
    <t>退房日周结</t>
  </si>
  <si>
    <t>1226.14</t>
  </si>
  <si>
    <t>RMB</t>
  </si>
  <si>
    <t>0</t>
  </si>
  <si>
    <t>0.00</t>
  </si>
  <si>
    <t>携程国内直连(DD)</t>
  </si>
  <si>
    <t>01.011249</t>
  </si>
  <si>
    <t>2022-12-04 09:27:13</t>
  </si>
  <si>
    <t>否</t>
  </si>
  <si>
    <t>汇智国际旅游发展有限公司</t>
  </si>
  <si>
    <t>直连</t>
  </si>
  <si>
    <t>中国</t>
  </si>
  <si>
    <t>2022-12-03</t>
  </si>
  <si>
    <t>2843073</t>
  </si>
  <si>
    <t>香港弥敦酒店</t>
  </si>
  <si>
    <t>Ren Tianxing</t>
  </si>
  <si>
    <t>1572.57</t>
  </si>
  <si>
    <t>2022-12-03 14:06:04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</si>
</sst>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619125</xdr:colOff>
      <xdr:row>45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02030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44899</v>
      </c>
      <c r="G2" s="6">
        <v>44900</v>
      </c>
      <c r="H2" s="4">
        <v>1</v>
      </c>
      <c r="I2" s="4">
        <v>1</v>
      </c>
      <c r="J2" s="4">
        <v>1</v>
      </c>
      <c r="K2" s="4" t="s">
        <v>30</v>
      </c>
      <c r="L2" s="4">
        <v>323</v>
      </c>
      <c r="M2" s="4">
        <v>323</v>
      </c>
      <c r="N2" s="4" t="s">
        <v>31</v>
      </c>
      <c r="O2" s="4" t="s">
        <v>32</v>
      </c>
      <c r="P2" s="4" t="s">
        <v>33</v>
      </c>
      <c r="Q2" s="4">
        <v>0</v>
      </c>
      <c r="R2" s="7">
        <v>44880</v>
      </c>
      <c r="S2" s="6">
        <v>44915</v>
      </c>
      <c r="T2" s="4" t="s">
        <v>34</v>
      </c>
      <c r="U2" s="4">
        <v>323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44899</v>
      </c>
      <c r="G3" s="6">
        <v>44900</v>
      </c>
      <c r="H3" s="4">
        <v>1</v>
      </c>
      <c r="I3" s="4">
        <v>1</v>
      </c>
      <c r="J3" s="4">
        <v>1</v>
      </c>
      <c r="K3" s="4" t="s">
        <v>30</v>
      </c>
      <c r="L3" s="4">
        <v>650.44</v>
      </c>
      <c r="M3" s="4">
        <v>650.44</v>
      </c>
      <c r="N3" s="4" t="s">
        <v>39</v>
      </c>
      <c r="O3" s="4" t="s">
        <v>32</v>
      </c>
      <c r="P3" s="4" t="s">
        <v>33</v>
      </c>
      <c r="Q3" s="4">
        <v>0</v>
      </c>
      <c r="R3" s="7">
        <v>44896</v>
      </c>
      <c r="S3" s="6">
        <v>44915</v>
      </c>
      <c r="T3" s="4" t="s">
        <v>34</v>
      </c>
      <c r="U3" s="4">
        <v>650.44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44899</v>
      </c>
      <c r="G4" s="6">
        <v>44900</v>
      </c>
      <c r="H4" s="4">
        <v>1</v>
      </c>
      <c r="I4" s="4">
        <v>1</v>
      </c>
      <c r="J4" s="4">
        <v>1</v>
      </c>
      <c r="K4" s="4" t="s">
        <v>30</v>
      </c>
      <c r="L4" s="4">
        <v>-650.44</v>
      </c>
      <c r="M4" s="4">
        <v>-650.44</v>
      </c>
      <c r="N4" s="4" t="s">
        <v>39</v>
      </c>
      <c r="O4" s="4" t="s">
        <v>32</v>
      </c>
      <c r="P4" s="4" t="s">
        <v>33</v>
      </c>
      <c r="Q4" s="4">
        <v>0</v>
      </c>
      <c r="R4" s="7">
        <v>44896</v>
      </c>
      <c r="S4" s="6">
        <v>44915</v>
      </c>
      <c r="T4" s="4" t="s">
        <v>34</v>
      </c>
      <c r="U4" s="4">
        <v>-650.44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44898</v>
      </c>
      <c r="G5" s="6">
        <v>44900</v>
      </c>
      <c r="H5" s="4">
        <v>1</v>
      </c>
      <c r="I5" s="4">
        <v>2</v>
      </c>
      <c r="J5" s="4">
        <v>2</v>
      </c>
      <c r="K5" s="4" t="s">
        <v>30</v>
      </c>
      <c r="L5" s="4">
        <v>1572.57</v>
      </c>
      <c r="M5" s="4">
        <v>1572.57</v>
      </c>
      <c r="N5" s="4" t="s">
        <v>45</v>
      </c>
      <c r="O5" s="4" t="s">
        <v>32</v>
      </c>
      <c r="P5" s="4" t="s">
        <v>33</v>
      </c>
      <c r="Q5" s="4">
        <v>0</v>
      </c>
      <c r="R5" s="7">
        <v>44898</v>
      </c>
      <c r="S5" s="6">
        <v>44915</v>
      </c>
      <c r="T5" s="4" t="s">
        <v>34</v>
      </c>
      <c r="U5" s="4">
        <v>1572.57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44899</v>
      </c>
      <c r="G6" s="6">
        <v>44900</v>
      </c>
      <c r="H6" s="4">
        <v>1</v>
      </c>
      <c r="I6" s="4">
        <v>1</v>
      </c>
      <c r="J6" s="4">
        <v>1</v>
      </c>
      <c r="K6" s="4" t="s">
        <v>30</v>
      </c>
      <c r="L6" s="4">
        <v>1226.14</v>
      </c>
      <c r="M6" s="4">
        <v>1226.14</v>
      </c>
      <c r="N6" s="4" t="s">
        <v>51</v>
      </c>
      <c r="O6" s="4" t="s">
        <v>32</v>
      </c>
      <c r="P6" s="4" t="s">
        <v>33</v>
      </c>
      <c r="Q6" s="4">
        <v>0</v>
      </c>
      <c r="R6" s="7">
        <v>44899</v>
      </c>
      <c r="S6" s="6">
        <v>44915</v>
      </c>
      <c r="T6" s="4" t="s">
        <v>34</v>
      </c>
      <c r="U6" s="4">
        <v>1226.14</v>
      </c>
      <c r="V6" s="4">
        <v>0</v>
      </c>
      <c r="W6" s="4">
        <v>0</v>
      </c>
      <c r="X6" s="4" t="s">
        <v>52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12" sqref="F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10">
      <c r="A2" s="5">
        <v>999221797660011</v>
      </c>
      <c r="B2" s="6">
        <v>44899</v>
      </c>
      <c r="C2" s="6">
        <v>44900</v>
      </c>
      <c r="D2" s="4">
        <v>323</v>
      </c>
      <c r="E2" s="4">
        <v>323</v>
      </c>
      <c r="F2" s="8" t="s">
        <v>54</v>
      </c>
      <c r="G2" s="4">
        <f>D2-E2</f>
        <v>0</v>
      </c>
      <c r="H2" s="4" t="str">
        <f>$H$1&amp;F2</f>
        <v>，202211151113180071</v>
      </c>
      <c r="I2" s="4" t="e">
        <f>VLOOKUP(A2,HOP!A:U,21,0)</f>
        <v>#N/A</v>
      </c>
      <c r="J2" s="4">
        <v>11.15</v>
      </c>
    </row>
    <row r="3" s="4" customFormat="1" spans="1:9">
      <c r="A3" s="5">
        <v>999221848874575</v>
      </c>
      <c r="B3" s="6">
        <v>44899</v>
      </c>
      <c r="C3" s="6">
        <v>44900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999221851746464</v>
      </c>
      <c r="B4" s="6">
        <v>44898</v>
      </c>
      <c r="C4" s="6">
        <v>44900</v>
      </c>
      <c r="D4" s="4">
        <v>1572.57</v>
      </c>
      <c r="E4" s="4" t="str">
        <f>VLOOKUP(A4,HOP!A:L,12,0)</f>
        <v>1572.57</v>
      </c>
      <c r="F4" s="4" t="str">
        <f>VLOOKUP(A4,HOP!A:C,3,0)</f>
        <v>2843073</v>
      </c>
      <c r="G4" s="4">
        <f>D4-E4</f>
        <v>0</v>
      </c>
      <c r="H4" s="4" t="str">
        <f>$H$1&amp;F4</f>
        <v>，2843073</v>
      </c>
      <c r="I4" s="4" t="str">
        <f>VLOOKUP(A4,HOP!A:U,21,0)</f>
        <v>直连</v>
      </c>
    </row>
    <row r="5" s="4" customFormat="1" spans="1:9">
      <c r="A5" s="5">
        <v>999221852901345</v>
      </c>
      <c r="B5" s="6">
        <v>44899</v>
      </c>
      <c r="C5" s="6">
        <v>44900</v>
      </c>
      <c r="D5" s="4">
        <v>1226.14</v>
      </c>
      <c r="E5" s="4" t="str">
        <f>VLOOKUP(A5,HOP!A:L,12,0)</f>
        <v>1226.14</v>
      </c>
      <c r="F5" s="4" t="str">
        <f>VLOOKUP(A5,HOP!A:C,3,0)</f>
        <v>2844755</v>
      </c>
      <c r="G5" s="4">
        <f>D5-E5</f>
        <v>0</v>
      </c>
      <c r="H5" s="4" t="str">
        <f>$H$1&amp;F5</f>
        <v>，2844755</v>
      </c>
      <c r="I5" s="4" t="str">
        <f>VLOOKUP(A5,HOP!A:U,21,0)</f>
        <v>直连</v>
      </c>
    </row>
    <row r="7" spans="4:4">
      <c r="D7" s="4">
        <f>SUM(D2:D6)</f>
        <v>3121.71</v>
      </c>
    </row>
    <row r="10" spans="1:5">
      <c r="A10" s="4" t="s">
        <v>55</v>
      </c>
      <c r="D10" s="4">
        <v>2798.71</v>
      </c>
      <c r="E10" s="4">
        <v>3116.9</v>
      </c>
    </row>
    <row r="11" spans="1:5">
      <c r="A11" s="4" t="s">
        <v>56</v>
      </c>
      <c r="D11" s="4">
        <v>323</v>
      </c>
      <c r="E11" s="4">
        <v>359.72</v>
      </c>
    </row>
    <row r="12" spans="1:5">
      <c r="A12" s="4" t="s">
        <v>57</v>
      </c>
      <c r="D12" s="4">
        <f>SUM(D10:D11)</f>
        <v>3121.71</v>
      </c>
      <c r="E12" s="4">
        <f>SUM(E10:E11)</f>
        <v>3476.62</v>
      </c>
    </row>
    <row r="13" spans="1:1">
      <c r="A13" s="4" t="s">
        <v>58</v>
      </c>
    </row>
  </sheetData>
  <autoFilter ref="A1:XFD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999221852901345</v>
      </c>
      <c r="B2" s="1" t="s">
        <v>78</v>
      </c>
      <c r="C2" s="1" t="s">
        <v>79</v>
      </c>
      <c r="D2" s="1" t="s">
        <v>80</v>
      </c>
      <c r="E2" s="1" t="s">
        <v>51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999221851746464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94</v>
      </c>
      <c r="G3" s="1" t="s">
        <v>81</v>
      </c>
      <c r="H3" s="1" t="s">
        <v>82</v>
      </c>
      <c r="I3" s="1" t="s">
        <v>98</v>
      </c>
      <c r="J3" s="1" t="s">
        <v>84</v>
      </c>
      <c r="K3" s="1" t="s">
        <v>98</v>
      </c>
      <c r="L3" s="1" t="s">
        <v>98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99</v>
      </c>
      <c r="S3" s="1" t="s">
        <v>90</v>
      </c>
      <c r="T3" s="1" t="s">
        <v>91</v>
      </c>
      <c r="U3" s="1" t="s">
        <v>92</v>
      </c>
      <c r="V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2022-12-20T01:38:40Z</dcterms:created>
  <dcterms:modified xsi:type="dcterms:W3CDTF">2022-12-20T01:46:49Z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F08EAE6EB6BD45479E12FAE6A2587C6A</vt:lpwstr>
  </property>
  <property fmtid="{D5CDD505-2E9C-101B-9397-08002B2CF9AE}" pid="3" name="KSOProductBuildVer">
    <vt:lpwstr>2052-11.1.0.12980</vt:lpwstr>
  </property>
</Properties>
</file>