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<sst xmlns="http://schemas.openxmlformats.org/spreadsheetml/2006/main" count="292" uniqueCount="140">
  <si>
    <t>去哪儿网酒店预付对账单</t>
  </si>
  <si>
    <t>供应商名称：</t>
  </si>
  <si>
    <t>汇趣住</t>
  </si>
  <si>
    <t>结算周期：</t>
  </si>
  <si>
    <t>2022-12-19至2022-12-20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</si>
  <si>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</si>
  <si>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</si>
  <si>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</si>
  <si>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</si>
  <si>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</si>
  <si>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</si>
  <si>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</si>
  <si>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</si>
  <si>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</si>
  <si>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</si>
  <si>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</si>
  <si>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</si>
  <si>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</si>
  <si>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</si>
  <si>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</si>
  <si>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¥954.00</t>
  </si>
  <si>
    <t>¥103.00</t>
  </si>
  <si>
    <t>¥851.00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</si>
  <si>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</si>
  <si>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</si>
  <si>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</si>
  <si>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</si>
  <si>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</si>
  <si>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</si>
  <si>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</si>
  <si>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</si>
  <si>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</si>
  <si>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</si>
  <si>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</si>
  <si>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</si>
  <si>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</si>
  <si>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</si>
  <si>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</si>
  <si>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</si>
  <si>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</si>
  <si>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</si>
  <si>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</si>
  <si>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</si>
  <si>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</si>
  <si>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</si>
  <si>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</si>
  <si>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</si>
  <si>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</si>
  <si>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</si>
  <si>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</si>
  <si>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</si>
  <si>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</si>
  <si>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</si>
  <si>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</si>
  <si>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</si>
  <si>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</si>
  <si>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</si>
  <si>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</si>
  <si>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</si>
  <si>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</si>
  <si>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</si>
  <si>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</si>
  <si>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</si>
  <si>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</si>
  <si>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</si>
  <si>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</si>
  <si>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</si>
  <si>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</si>
  <si>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</si>
  <si>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</si>
  <si>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103216726795</t>
  </si>
  <si>
    <t>酒店预付</t>
  </si>
  <si>
    <t>否</t>
  </si>
  <si>
    <t>普通</t>
  </si>
  <si>
    <t>381734994</t>
  </si>
  <si>
    <t>西宁曦钰酒店</t>
  </si>
  <si>
    <t>1639468</t>
  </si>
  <si>
    <t>李倩</t>
  </si>
  <si>
    <t>2022-12-19</t>
  </si>
  <si>
    <t>2022-12-20</t>
  </si>
  <si>
    <t>¥140.00</t>
  </si>
  <si>
    <t>¥19.00</t>
  </si>
  <si>
    <t>¥121.00</t>
  </si>
  <si>
    <t>标准间</t>
  </si>
  <si>
    <t>WEBSITE</t>
  </si>
  <si>
    <t>103214279820</t>
  </si>
  <si>
    <t>381690340</t>
  </si>
  <si>
    <t>桔子水晶杭州滨江星光大道酒店</t>
  </si>
  <si>
    <t>李杭泽</t>
  </si>
  <si>
    <t>2022-12-17</t>
  </si>
  <si>
    <t>2022-12-18</t>
  </si>
  <si>
    <t>¥814.00</t>
  </si>
  <si>
    <t>¥84.00</t>
  </si>
  <si>
    <t>¥730.00</t>
  </si>
  <si>
    <t>雅致大床房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</si>
  <si>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</si>
  <si>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</si>
  <si>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</si>
  <si>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</si>
  <si>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</si>
  <si>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</si>
  <si>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</si>
  <si>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</si>
  <si>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</si>
  <si>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</si>
  <si>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</si>
  <si>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A221221115621481</t>
  </si>
  <si>
    <r>
      <t>总计：</t>
    </r>
    <r>
      <rPr>
        <sz val="10"/>
        <rFont val="Arial"/>
        <charset val="134"/>
      </rPr>
      <t>851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</si>
  <si>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</si>
  <si>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</si>
  <si>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</si>
  <si>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</si>
  <si>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</si>
  <si>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</si>
  <si>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</si>
  <si>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</si>
  <si>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</si>
  <si>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</si>
  <si>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</si>
  <si>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</si>
  <si>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</si>
  <si>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</si>
  <si>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</si>
  <si>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</si>
  <si>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</si>
  <si>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</si>
  <si>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2885672</t>
  </si>
  <si>
    <t>--</t>
  </si>
  <si>
    <t>121.00</t>
  </si>
  <si>
    <t>RMB</t>
  </si>
  <si>
    <t>0</t>
  </si>
  <si>
    <t>0.00</t>
  </si>
  <si>
    <t>汇趣住国内直连</t>
  </si>
  <si>
    <t>01.011247</t>
  </si>
  <si>
    <t>2022-12-19 12:22:31</t>
  </si>
  <si>
    <t>直连</t>
  </si>
  <si>
    <t>中国</t>
  </si>
  <si>
    <t>2880667</t>
  </si>
  <si>
    <t>730.00</t>
  </si>
  <si>
    <t>2022-12-17 07:01:17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</si>
</sst>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customHeight="1" spans="1:32">
      <c r="A4" s="10" t="s">
        <v>95</v>
      </c>
      <c r="B4" s="10"/>
      <c r="C4" s="10" t="s">
        <v>96</v>
      </c>
      <c r="D4" s="10"/>
      <c r="E4" s="10"/>
      <c r="F4" s="10"/>
      <c r="G4" s="10" t="s">
        <v>96</v>
      </c>
      <c r="H4" s="10" t="s">
        <v>96</v>
      </c>
      <c r="I4" s="10" t="s">
        <v>96</v>
      </c>
      <c r="J4" s="10" t="s">
        <v>96</v>
      </c>
      <c r="K4" s="10" t="s">
        <v>96</v>
      </c>
      <c r="L4" s="10" t="s">
        <v>96</v>
      </c>
      <c r="M4" s="10" t="s">
        <v>96</v>
      </c>
      <c r="N4" s="10" t="s">
        <v>96</v>
      </c>
      <c r="O4" s="10" t="s">
        <v>96</v>
      </c>
      <c r="P4" s="10" t="s">
        <v>96</v>
      </c>
      <c r="Q4" s="10"/>
      <c r="R4" s="13" t="s">
        <v>20</v>
      </c>
      <c r="S4" s="13" t="s">
        <v>19</v>
      </c>
      <c r="T4" s="10" t="s">
        <v>96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96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</v>
      </c>
      <c r="B1" s="4" t="s">
        <v>98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99</v>
      </c>
      <c r="H1" s="4" t="s">
        <v>100</v>
      </c>
      <c r="I1" s="4" t="s">
        <v>13</v>
      </c>
      <c r="J1" s="4" t="s">
        <v>17</v>
      </c>
      <c r="K1" s="4" t="s">
        <v>18</v>
      </c>
      <c r="L1" s="9" t="s">
        <v>101</v>
      </c>
      <c r="M1" s="4" t="s">
        <v>102</v>
      </c>
      <c r="N1" s="4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105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121</v>
      </c>
      <c r="E2" t="str">
        <f>VLOOKUP(A2,HOP!A:L,12,0)</f>
        <v>121.00</v>
      </c>
      <c r="F2" t="str">
        <f>VLOOKUP(A2,HOP!A:C,3,0)</f>
        <v>2885672</v>
      </c>
      <c r="G2">
        <f>D2-E2</f>
        <v>0</v>
      </c>
      <c r="H2" t="str">
        <f>$H$1&amp;F2</f>
        <v>，2885672</v>
      </c>
      <c r="I2" t="str">
        <f>VLOOKUP(A2,HOP!A:U,21,0)</f>
        <v>直连</v>
      </c>
    </row>
    <row r="3" ht="14.25" customHeight="1" spans="1:9">
      <c r="A3" s="6" t="s">
        <v>85</v>
      </c>
      <c r="B3" s="7" t="s">
        <v>90</v>
      </c>
      <c r="C3" s="7" t="s">
        <v>79</v>
      </c>
      <c r="D3" s="3">
        <v>730</v>
      </c>
      <c r="E3" t="str">
        <f>VLOOKUP(A3,HOP!A:L,12,0)</f>
        <v>730.00</v>
      </c>
      <c r="F3" t="str">
        <f>VLOOKUP(A3,HOP!A:C,3,0)</f>
        <v>2880667</v>
      </c>
      <c r="G3">
        <f>D3-E3</f>
        <v>0</v>
      </c>
      <c r="H3" t="str">
        <f>$H$1&amp;F3</f>
        <v>，2880667</v>
      </c>
      <c r="I3" t="str">
        <f>VLOOKUP(A3,HOP!A:U,21,0)</f>
        <v>直连</v>
      </c>
    </row>
    <row r="5" spans="4:4">
      <c r="D5" s="3">
        <f>SUM(D2:D4)</f>
        <v>851</v>
      </c>
    </row>
    <row r="6" ht="14.25" spans="4:4">
      <c r="D6" s="8" t="s">
        <v>22</v>
      </c>
    </row>
    <row r="10" spans="1:1">
      <c r="A10" t="s">
        <v>106</v>
      </c>
    </row>
    <row r="11" spans="1:1">
      <c r="A11" s="5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1" t="s">
        <v>70</v>
      </c>
      <c r="B2" s="1" t="s">
        <v>78</v>
      </c>
      <c r="C2" s="1" t="s">
        <v>126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72</v>
      </c>
      <c r="T2" s="1" t="s">
        <v>34</v>
      </c>
      <c r="U2" s="1" t="s">
        <v>135</v>
      </c>
      <c r="V2" s="1" t="s">
        <v>136</v>
      </c>
    </row>
    <row r="3" s="1" customFormat="1" spans="1:22">
      <c r="A3" s="1" t="s">
        <v>85</v>
      </c>
      <c r="B3" s="1" t="s">
        <v>89</v>
      </c>
      <c r="C3" s="1" t="s">
        <v>137</v>
      </c>
      <c r="D3" s="1" t="s">
        <v>87</v>
      </c>
      <c r="E3" s="1" t="s">
        <v>88</v>
      </c>
      <c r="F3" s="1" t="s">
        <v>90</v>
      </c>
      <c r="G3" s="1" t="s">
        <v>79</v>
      </c>
      <c r="H3" s="1" t="s">
        <v>127</v>
      </c>
      <c r="I3" s="1" t="s">
        <v>138</v>
      </c>
      <c r="J3" s="1" t="s">
        <v>129</v>
      </c>
      <c r="K3" s="1" t="s">
        <v>138</v>
      </c>
      <c r="L3" s="1" t="s">
        <v>138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139</v>
      </c>
      <c r="S3" s="1" t="s">
        <v>72</v>
      </c>
      <c r="T3" s="1" t="s">
        <v>34</v>
      </c>
      <c r="U3" s="1" t="s">
        <v>135</v>
      </c>
      <c r="V3" s="1" t="s">
        <v>136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2022-12-21T03:57:04Z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989EFF24FB3E4A42B44C7053B5F8E8F8</vt:lpwstr>
  </property>
</Properties>
</file>