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<sst xmlns="http://schemas.openxmlformats.org/spreadsheetml/2006/main" count="187" uniqueCount="109">
  <si>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</si>
  <si>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</si>
  <si>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</si>
  <si>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</si>
  <si>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</si>
  <si>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</si>
  <si>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</si>
  <si>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</si>
  <si>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</si>
  <si>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</si>
  <si>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</si>
  <si>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</si>
  <si>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</si>
  <si>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</si>
  <si>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</si>
  <si>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</si>
  <si>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</si>
  <si>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</si>
  <si>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</si>
  <si>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</si>
  <si>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</si>
  <si>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</si>
  <si>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</si>
  <si>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</si>
  <si>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</si>
  <si>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999221851814915	</t>
  </si>
  <si>
    <t>Ctrip</t>
  </si>
  <si>
    <t>正常</t>
  </si>
  <si>
    <t>[台北]城市商旅(台北北门分馆)(City Suite (Taipei Beimen))(80941478)</t>
  </si>
  <si>
    <t>大稻埕客房（无窗）&lt;至多8间&gt;&lt;90天内可预订&gt;&lt;2人入住&gt;</t>
  </si>
  <si>
    <t>CNY</t>
  </si>
  <si>
    <t>SUN/JUI YU,SUN/JUI YU</t>
  </si>
  <si>
    <t>CA13744221221CNY</t>
  </si>
  <si>
    <t>未提现</t>
  </si>
  <si>
    <t>携程开票</t>
  </si>
  <si>
    <t xml:space="preserve">2843212	</t>
  </si>
  <si>
    <t xml:space="preserve">	</t>
  </si>
  <si>
    <t xml:space="preserve">999221852482822	</t>
  </si>
  <si>
    <t>[台北]台北凯达大饭店(Caesar Metro Taipei)(80941669)</t>
  </si>
  <si>
    <t>精致双床房&lt;至多8间&gt;&lt;2人入住&gt;</t>
  </si>
  <si>
    <t>YU/HSIUCHIH</t>
  </si>
  <si>
    <t xml:space="preserve">2844110	</t>
  </si>
  <si>
    <t xml:space="preserve">999221854099470	</t>
  </si>
  <si>
    <t>[台北]台北宁夏2号旅店(Ningxia No.2 Inn)(80941585)</t>
  </si>
  <si>
    <t>经济标准双人房(无窗)&lt;至多8间&gt;&lt;2人入住&gt;</t>
  </si>
  <si>
    <t>Lieu/Alice,Lieu/Alice</t>
  </si>
  <si>
    <t xml:space="preserve">2846769	</t>
  </si>
  <si>
    <t xml:space="preserve">999221855458389	</t>
  </si>
  <si>
    <t>[宁波]7天优品宁波镇海红星广场店(82487712)</t>
  </si>
  <si>
    <t>精选特优房&lt;至多8间&gt;&lt;2人入住&gt;</t>
  </si>
  <si>
    <t>沈梅,王孝芝</t>
  </si>
  <si>
    <t xml:space="preserve">2849333	</t>
  </si>
  <si>
    <t xml:space="preserve">104882855034	</t>
  </si>
  <si>
    <t>，</t>
  </si>
  <si>
    <t>1989 CNY</t>
  </si>
  <si>
    <t>A221221091842481</t>
  </si>
  <si>
    <t>总计：1989元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</si>
  <si>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</si>
  <si>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</si>
  <si>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</si>
  <si>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</si>
  <si>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</si>
  <si>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</si>
  <si>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</si>
  <si>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</si>
  <si>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</si>
  <si>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</si>
  <si>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</si>
  <si>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</si>
  <si>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</si>
  <si>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</si>
  <si>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</si>
  <si>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</si>
  <si>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</si>
  <si>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</si>
  <si>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</si>
  <si>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2022-12-05</t>
  </si>
  <si>
    <t>2849333</t>
  </si>
  <si>
    <t>7天优品·宁波镇海红星广场店</t>
  </si>
  <si>
    <t>2022-12-06</t>
  </si>
  <si>
    <t>退房日月结</t>
  </si>
  <si>
    <t>300.00</t>
  </si>
  <si>
    <t>RMB</t>
  </si>
  <si>
    <t>0</t>
  </si>
  <si>
    <t>0.00</t>
  </si>
  <si>
    <t>携程汇登国内直连</t>
  </si>
  <si>
    <t>01.011264</t>
  </si>
  <si>
    <t>2022-12-05 20:47:19</t>
  </si>
  <si>
    <t>否</t>
  </si>
  <si>
    <t>广州汇登信息科技有限公司</t>
  </si>
  <si>
    <t>直连</t>
  </si>
  <si>
    <t>中国</t>
  </si>
  <si>
    <t>2846769</t>
  </si>
  <si>
    <t>台北宁夏2号旅店</t>
  </si>
  <si>
    <t>Lieu Alice,Lieu Alice</t>
  </si>
  <si>
    <t>260.00</t>
  </si>
  <si>
    <t>2022-12-05 08:04:21</t>
  </si>
  <si>
    <t>2022-12-03</t>
  </si>
  <si>
    <t>2844110</t>
  </si>
  <si>
    <t>台北凯达大饭店</t>
  </si>
  <si>
    <t>YU HSIUCHIH</t>
  </si>
  <si>
    <t>559.00</t>
  </si>
  <si>
    <t>2022-12-03 21:59:13</t>
  </si>
  <si>
    <t>2843212</t>
  </si>
  <si>
    <t>城市商旅(台北北门分馆)</t>
  </si>
  <si>
    <t>SUN JUI YU,SUN JUI YU</t>
  </si>
  <si>
    <t>2022-12-04</t>
  </si>
  <si>
    <t>870.00</t>
  </si>
  <si>
    <t>2022-12-03 14:57:51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</si>
</sst>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44899</v>
      </c>
      <c r="G2" s="6">
        <v>44901</v>
      </c>
      <c r="H2" s="4">
        <v>1</v>
      </c>
      <c r="I2" s="4">
        <v>2</v>
      </c>
      <c r="J2" s="4">
        <v>2</v>
      </c>
      <c r="K2" s="4" t="s">
        <v>30</v>
      </c>
      <c r="L2" s="4">
        <v>870</v>
      </c>
      <c r="M2" s="4">
        <v>870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44916</v>
      </c>
      <c r="T2" s="4" t="s">
        <v>34</v>
      </c>
      <c r="U2" s="4">
        <v>870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44900</v>
      </c>
      <c r="G3" s="6">
        <v>44901</v>
      </c>
      <c r="H3" s="4">
        <v>1</v>
      </c>
      <c r="I3" s="4">
        <v>1</v>
      </c>
      <c r="J3" s="4">
        <v>1</v>
      </c>
      <c r="K3" s="4" t="s">
        <v>30</v>
      </c>
      <c r="L3" s="4">
        <v>559</v>
      </c>
      <c r="M3" s="4">
        <v>559</v>
      </c>
      <c r="N3" s="4" t="s">
        <v>40</v>
      </c>
      <c r="O3" s="4" t="s">
        <v>32</v>
      </c>
      <c r="P3" s="4" t="s">
        <v>33</v>
      </c>
      <c r="Q3" s="4">
        <v>0</v>
      </c>
      <c r="R3" s="7">
        <v>44898</v>
      </c>
      <c r="S3" s="6">
        <v>44916</v>
      </c>
      <c r="T3" s="4" t="s">
        <v>34</v>
      </c>
      <c r="U3" s="4">
        <v>559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44900</v>
      </c>
      <c r="G4" s="6">
        <v>44901</v>
      </c>
      <c r="H4" s="4">
        <v>1</v>
      </c>
      <c r="I4" s="4">
        <v>1</v>
      </c>
      <c r="J4" s="4">
        <v>1</v>
      </c>
      <c r="K4" s="4" t="s">
        <v>30</v>
      </c>
      <c r="L4" s="4">
        <v>260</v>
      </c>
      <c r="M4" s="4">
        <v>260</v>
      </c>
      <c r="N4" s="4" t="s">
        <v>45</v>
      </c>
      <c r="O4" s="4" t="s">
        <v>32</v>
      </c>
      <c r="P4" s="4" t="s">
        <v>33</v>
      </c>
      <c r="Q4" s="4">
        <v>0</v>
      </c>
      <c r="R4" s="7">
        <v>44900</v>
      </c>
      <c r="S4" s="6">
        <v>44916</v>
      </c>
      <c r="T4" s="4" t="s">
        <v>34</v>
      </c>
      <c r="U4" s="4">
        <v>260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44900</v>
      </c>
      <c r="G5" s="6">
        <v>44901</v>
      </c>
      <c r="H5" s="4">
        <v>2</v>
      </c>
      <c r="I5" s="4">
        <v>1</v>
      </c>
      <c r="J5" s="4">
        <v>2</v>
      </c>
      <c r="K5" s="4" t="s">
        <v>30</v>
      </c>
      <c r="L5" s="4">
        <v>300</v>
      </c>
      <c r="M5" s="4">
        <v>300</v>
      </c>
      <c r="N5" s="4" t="s">
        <v>50</v>
      </c>
      <c r="O5" s="4" t="s">
        <v>32</v>
      </c>
      <c r="P5" s="4" t="s">
        <v>33</v>
      </c>
      <c r="Q5" s="4">
        <v>0</v>
      </c>
      <c r="R5" s="7">
        <v>44900</v>
      </c>
      <c r="S5" s="6">
        <v>44916</v>
      </c>
      <c r="T5" s="4" t="s">
        <v>34</v>
      </c>
      <c r="U5" s="4">
        <v>300</v>
      </c>
      <c r="V5" s="4">
        <v>0</v>
      </c>
      <c r="W5" s="4">
        <v>0</v>
      </c>
      <c r="X5" s="4" t="s">
        <v>51</v>
      </c>
      <c r="Y5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999221851814915</v>
      </c>
      <c r="B2" s="6">
        <v>44899</v>
      </c>
      <c r="C2" s="6">
        <v>44901</v>
      </c>
      <c r="D2" s="4">
        <v>870</v>
      </c>
      <c r="E2" s="4" t="str">
        <f>VLOOKUP(A2,HOP!A:L,12,0)</f>
        <v>870.00</v>
      </c>
      <c r="F2" s="4" t="str">
        <f>VLOOKUP(A2,HOP!A:C,3,0)</f>
        <v>2843212</v>
      </c>
      <c r="G2" s="4">
        <f>D2-E2</f>
        <v>0</v>
      </c>
      <c r="H2" s="4" t="str">
        <f>$H$1&amp;F2</f>
        <v>，2843212</v>
      </c>
      <c r="I2" s="4" t="str">
        <f>VLOOKUP(A2,HOP!A:U,21,0)</f>
        <v>直连</v>
      </c>
    </row>
    <row r="3" s="4" customFormat="1" spans="1:9">
      <c r="A3" s="5">
        <v>999221852482822</v>
      </c>
      <c r="B3" s="6">
        <v>44900</v>
      </c>
      <c r="C3" s="6">
        <v>44901</v>
      </c>
      <c r="D3" s="4">
        <v>559</v>
      </c>
      <c r="E3" s="4" t="str">
        <f>VLOOKUP(A3,HOP!A:L,12,0)</f>
        <v>559.00</v>
      </c>
      <c r="F3" s="4" t="str">
        <f>VLOOKUP(A3,HOP!A:C,3,0)</f>
        <v>2844110</v>
      </c>
      <c r="G3" s="4">
        <f>D3-E3</f>
        <v>0</v>
      </c>
      <c r="H3" s="4" t="str">
        <f>$H$1&amp;F3</f>
        <v>，2844110</v>
      </c>
      <c r="I3" s="4" t="str">
        <f>VLOOKUP(A3,HOP!A:U,21,0)</f>
        <v>直连</v>
      </c>
    </row>
    <row r="4" s="4" customFormat="1" spans="1:9">
      <c r="A4" s="5">
        <v>999221854099470</v>
      </c>
      <c r="B4" s="6">
        <v>44900</v>
      </c>
      <c r="C4" s="6">
        <v>44901</v>
      </c>
      <c r="D4" s="4">
        <v>260</v>
      </c>
      <c r="E4" s="4" t="str">
        <f>VLOOKUP(A4,HOP!A:L,12,0)</f>
        <v>260.00</v>
      </c>
      <c r="F4" s="4" t="str">
        <f>VLOOKUP(A4,HOP!A:C,3,0)</f>
        <v>2846769</v>
      </c>
      <c r="G4" s="4">
        <f>D4-E4</f>
        <v>0</v>
      </c>
      <c r="H4" s="4" t="str">
        <f>$H$1&amp;F4</f>
        <v>，2846769</v>
      </c>
      <c r="I4" s="4" t="str">
        <f>VLOOKUP(A4,HOP!A:U,21,0)</f>
        <v>直连</v>
      </c>
    </row>
    <row r="5" s="4" customFormat="1" spans="1:9">
      <c r="A5" s="5">
        <v>999221855458389</v>
      </c>
      <c r="B5" s="6">
        <v>44900</v>
      </c>
      <c r="C5" s="6">
        <v>44901</v>
      </c>
      <c r="D5" s="4">
        <v>300</v>
      </c>
      <c r="E5" s="4" t="str">
        <f>VLOOKUP(A5,HOP!A:L,12,0)</f>
        <v>300.00</v>
      </c>
      <c r="F5" s="4" t="str">
        <f>VLOOKUP(A5,HOP!A:C,3,0)</f>
        <v>2849333</v>
      </c>
      <c r="G5" s="4">
        <f>D5-E5</f>
        <v>0</v>
      </c>
      <c r="H5" s="4" t="str">
        <f>$H$1&amp;F5</f>
        <v>，2849333</v>
      </c>
      <c r="I5" s="4" t="str">
        <f>VLOOKUP(A5,HOP!A:U,21,0)</f>
        <v>直连</v>
      </c>
    </row>
    <row r="7" spans="4:4">
      <c r="D7" s="4">
        <f>SUM(D2:D6)</f>
        <v>1989</v>
      </c>
    </row>
    <row r="9" spans="4:4">
      <c r="D9" s="4" t="s">
        <v>54</v>
      </c>
    </row>
    <row r="12" spans="1:1">
      <c r="A12" s="4" t="s">
        <v>55</v>
      </c>
    </row>
    <row r="13" spans="1:1">
      <c r="A13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999221855458389</v>
      </c>
      <c r="B2" s="1" t="s">
        <v>76</v>
      </c>
      <c r="C2" s="1" t="s">
        <v>77</v>
      </c>
      <c r="D2" s="1" t="s">
        <v>78</v>
      </c>
      <c r="E2" s="1" t="s">
        <v>50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999221854099470</v>
      </c>
      <c r="B3" s="1" t="s">
        <v>76</v>
      </c>
      <c r="C3" s="1" t="s">
        <v>92</v>
      </c>
      <c r="D3" s="1" t="s">
        <v>93</v>
      </c>
      <c r="E3" s="1" t="s">
        <v>94</v>
      </c>
      <c r="F3" s="1" t="s">
        <v>76</v>
      </c>
      <c r="G3" s="1" t="s">
        <v>79</v>
      </c>
      <c r="H3" s="1" t="s">
        <v>80</v>
      </c>
      <c r="I3" s="1" t="s">
        <v>95</v>
      </c>
      <c r="J3" s="1" t="s">
        <v>82</v>
      </c>
      <c r="K3" s="1" t="s">
        <v>95</v>
      </c>
      <c r="L3" s="1" t="s">
        <v>95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96</v>
      </c>
      <c r="S3" s="1" t="s">
        <v>88</v>
      </c>
      <c r="T3" s="1" t="s">
        <v>89</v>
      </c>
      <c r="U3" s="1" t="s">
        <v>90</v>
      </c>
      <c r="V3" s="1" t="s">
        <v>91</v>
      </c>
    </row>
    <row r="4" s="1" customFormat="1" spans="1:22">
      <c r="A4" s="3">
        <v>999221852482822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76</v>
      </c>
      <c r="G4" s="1" t="s">
        <v>79</v>
      </c>
      <c r="H4" s="1" t="s">
        <v>80</v>
      </c>
      <c r="I4" s="1" t="s">
        <v>101</v>
      </c>
      <c r="J4" s="1" t="s">
        <v>82</v>
      </c>
      <c r="K4" s="1" t="s">
        <v>101</v>
      </c>
      <c r="L4" s="1" t="s">
        <v>101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102</v>
      </c>
      <c r="S4" s="1" t="s">
        <v>88</v>
      </c>
      <c r="T4" s="1" t="s">
        <v>89</v>
      </c>
      <c r="U4" s="1" t="s">
        <v>90</v>
      </c>
      <c r="V4" s="1" t="s">
        <v>91</v>
      </c>
    </row>
    <row r="5" s="1" customFormat="1" spans="1:22">
      <c r="A5" s="3">
        <v>999221851814915</v>
      </c>
      <c r="B5" s="1" t="s">
        <v>97</v>
      </c>
      <c r="C5" s="1" t="s">
        <v>103</v>
      </c>
      <c r="D5" s="1" t="s">
        <v>104</v>
      </c>
      <c r="E5" s="1" t="s">
        <v>105</v>
      </c>
      <c r="F5" s="1" t="s">
        <v>106</v>
      </c>
      <c r="G5" s="1" t="s">
        <v>79</v>
      </c>
      <c r="H5" s="1" t="s">
        <v>80</v>
      </c>
      <c r="I5" s="1" t="s">
        <v>107</v>
      </c>
      <c r="J5" s="1" t="s">
        <v>82</v>
      </c>
      <c r="K5" s="1" t="s">
        <v>107</v>
      </c>
      <c r="L5" s="1" t="s">
        <v>107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86</v>
      </c>
      <c r="R5" s="1" t="s">
        <v>108</v>
      </c>
      <c r="S5" s="1" t="s">
        <v>88</v>
      </c>
      <c r="T5" s="1" t="s">
        <v>89</v>
      </c>
      <c r="U5" s="1" t="s">
        <v>90</v>
      </c>
      <c r="V5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2022-12-21T01:15:31Z</dcterms:created>
  <dcterms:modified xsi:type="dcterms:W3CDTF">2022-12-21T01:19:18Z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22722269AE1645D38D52B219ADD68F66</vt:lpwstr>
  </property>
  <property fmtid="{D5CDD505-2E9C-101B-9397-08002B2CF9AE}" pid="3" name="KSOProductBuildVer">
    <vt:lpwstr>2052-11.1.0.12980</vt:lpwstr>
  </property>
</Properties>
</file>