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<sst xmlns="http://schemas.openxmlformats.org/spreadsheetml/2006/main" count="310" uniqueCount="147">
  <si>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</si>
  <si>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</si>
  <si>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</si>
  <si>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</si>
  <si>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</si>
  <si>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</si>
  <si>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</si>
  <si>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</si>
  <si>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</si>
  <si>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</si>
  <si>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</si>
  <si>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</si>
  <si>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</si>
  <si>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</si>
  <si>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</si>
  <si>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</si>
  <si>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</si>
  <si>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</si>
  <si>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</si>
  <si>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</si>
  <si>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</si>
  <si>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</si>
  <si>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</si>
  <si>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</si>
  <si>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</si>
  <si>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21838616717	</t>
  </si>
  <si>
    <t>Ctrip</t>
  </si>
  <si>
    <t>正常</t>
  </si>
  <si>
    <t>[香港]富豪香港酒店(Regal Hongkong Hotel)(76478807)</t>
  </si>
  <si>
    <t>高级大床房&lt;至多8间&gt;&lt;90天内可预订&gt;&lt;2人入住&gt;</t>
  </si>
  <si>
    <t>CNY</t>
  </si>
  <si>
    <t>LEUNG/Ka Chun,LEUNG/Ka Chun</t>
  </si>
  <si>
    <t>CA13744221222CNY</t>
  </si>
  <si>
    <t>未提现</t>
  </si>
  <si>
    <t>携程开票</t>
  </si>
  <si>
    <t xml:space="preserve">2821848	</t>
  </si>
  <si>
    <t xml:space="preserve">HBD-65645-318-1646105	</t>
  </si>
  <si>
    <t xml:space="preserve">999221851108646	</t>
  </si>
  <si>
    <t>[台北]台北喜瑞饭店(Ambience Hotel)(80941331)</t>
  </si>
  <si>
    <t>标准客房&lt;至多8间&gt;&lt;2人入住&gt;&lt;早餐&gt;</t>
  </si>
  <si>
    <t>SHEN/JRKAI,SU/TSAICHI</t>
  </si>
  <si>
    <t xml:space="preserve">2841755	</t>
  </si>
  <si>
    <t xml:space="preserve">	</t>
  </si>
  <si>
    <t xml:space="preserve">999221852655754	</t>
  </si>
  <si>
    <t>[台北]台北宁夏2号旅店(Ningxia No.2 Inn)(80941585)</t>
  </si>
  <si>
    <t>经济标准双人房(无窗)&lt;至多8间&gt;&lt;2人入住&gt;</t>
  </si>
  <si>
    <t>FANG/CHUNG YI,FANG/CHUNG YI</t>
  </si>
  <si>
    <t xml:space="preserve">2844381	</t>
  </si>
  <si>
    <t xml:space="preserve">999221853666570	</t>
  </si>
  <si>
    <t>[高雄]高雄华宏饭店(Hwa Hong Hotel)(80941507)</t>
  </si>
  <si>
    <t>标准双人房&lt;至多8间&gt;&lt;2人入住&gt;</t>
  </si>
  <si>
    <t>SUNG/CHENGHSIEN</t>
  </si>
  <si>
    <t xml:space="preserve">2845955	</t>
  </si>
  <si>
    <t xml:space="preserve">999221855664537	</t>
  </si>
  <si>
    <t>[台北]台北花园大酒店(Taipei Garden Hotel)(80941308)</t>
  </si>
  <si>
    <t>雅致双床房&lt;至多8间&gt;&lt;2人入住&gt;&lt;早餐&gt;</t>
  </si>
  <si>
    <t>HSU/TSUNGTA</t>
  </si>
  <si>
    <t xml:space="preserve">2849731	</t>
  </si>
  <si>
    <t xml:space="preserve">999221856195092	</t>
  </si>
  <si>
    <t>[高雄]高雄喜迎旅店(Greet Inn)(80941634)</t>
  </si>
  <si>
    <t>豪华双人房&lt;至多8间&gt;&lt;2人入住&gt;</t>
  </si>
  <si>
    <t>PAN/WEN</t>
  </si>
  <si>
    <t xml:space="preserve">2850621	</t>
  </si>
  <si>
    <t xml:space="preserve">999221856454398	</t>
  </si>
  <si>
    <t>[贵阳]柏曼酒店(贵阳观山湖国际会议中心地铁站店)(82340808)</t>
  </si>
  <si>
    <t>曼悦大床房&lt;至多8间&gt;&lt;2人入住&gt;</t>
  </si>
  <si>
    <t>陈伟佳</t>
  </si>
  <si>
    <t xml:space="preserve">2851062	</t>
  </si>
  <si>
    <t xml:space="preserve">R_0851035_1916239	</t>
  </si>
  <si>
    <t xml:space="preserve">999221857155558	</t>
  </si>
  <si>
    <t>市景标准双人房&lt;至多8间&gt;&lt;2人入住&gt;</t>
  </si>
  <si>
    <t>LIN/JING RU,LIN/JING RU</t>
  </si>
  <si>
    <t xml:space="preserve">2852143	</t>
  </si>
  <si>
    <t>取消</t>
  </si>
  <si>
    <t>，</t>
  </si>
  <si>
    <t>3897 CNY</t>
  </si>
  <si>
    <t>A221222091849481</t>
  </si>
  <si>
    <t>总计：3897元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</si>
  <si>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</si>
  <si>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</si>
  <si>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</si>
  <si>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</si>
  <si>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</si>
  <si>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</si>
  <si>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</si>
  <si>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</si>
  <si>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</si>
  <si>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</si>
  <si>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</si>
  <si>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</si>
  <si>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</si>
  <si>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</si>
  <si>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</si>
  <si>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</si>
  <si>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</si>
  <si>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</si>
  <si>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</si>
  <si>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2022-12-06</t>
  </si>
  <si>
    <t>2851062</t>
  </si>
  <si>
    <t>柏曼酒店(贵阳会展中心金融城店)</t>
  </si>
  <si>
    <t>2022-12-07</t>
  </si>
  <si>
    <t>退房日月结</t>
  </si>
  <si>
    <t>167.00</t>
  </si>
  <si>
    <t>RMB</t>
  </si>
  <si>
    <t>0</t>
  </si>
  <si>
    <t>0.00</t>
  </si>
  <si>
    <t>携程汇登国内直连</t>
  </si>
  <si>
    <t>01.011264</t>
  </si>
  <si>
    <t>2022-12-06 13:43:23</t>
  </si>
  <si>
    <t>否</t>
  </si>
  <si>
    <t>广州汇登信息科技有限公司</t>
  </si>
  <si>
    <t>直连</t>
  </si>
  <si>
    <t>中国</t>
  </si>
  <si>
    <t>2850621</t>
  </si>
  <si>
    <t>高雄喜迎旅店</t>
  </si>
  <si>
    <t>PAN WEN</t>
  </si>
  <si>
    <t>655.00</t>
  </si>
  <si>
    <t>2022-12-06 11:13:38</t>
  </si>
  <si>
    <t>2022-12-05</t>
  </si>
  <si>
    <t>2849731</t>
  </si>
  <si>
    <t>台北花园大酒店</t>
  </si>
  <si>
    <t>HSU TSUNGTA</t>
  </si>
  <si>
    <t>866.00</t>
  </si>
  <si>
    <t>2022-12-05 22:44:24</t>
  </si>
  <si>
    <t>2022-12-04</t>
  </si>
  <si>
    <t>2845955</t>
  </si>
  <si>
    <t>高雄华宏饭店</t>
  </si>
  <si>
    <t>SUNG CHENGHSIEN</t>
  </si>
  <si>
    <t>174.00</t>
  </si>
  <si>
    <t>2022-12-04 18:32:16</t>
  </si>
  <si>
    <t>2844381</t>
  </si>
  <si>
    <t>台北宁夏2号旅店</t>
  </si>
  <si>
    <t>FANG CHUNG YI,FANG CHUNG YI</t>
  </si>
  <si>
    <t>255.00</t>
  </si>
  <si>
    <t>2022-12-04 00:42:51</t>
  </si>
  <si>
    <t>2022-12-03</t>
  </si>
  <si>
    <t>2841755</t>
  </si>
  <si>
    <t>台北喜瑞饭店</t>
  </si>
  <si>
    <t>SHEN JRKAI,SU TSAICHI</t>
  </si>
  <si>
    <t>1094.00</t>
  </si>
  <si>
    <t>2022-12-03 00:42:43</t>
  </si>
  <si>
    <t>2022-11-25</t>
  </si>
  <si>
    <t>2821848</t>
  </si>
  <si>
    <t>富豪香港酒店</t>
  </si>
  <si>
    <t>LEUNG Ka Chun,LEUNG Ka Chun</t>
  </si>
  <si>
    <t>686.00</t>
  </si>
  <si>
    <t>2022-11-25 00:50:08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</si>
</sst>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44901</v>
      </c>
      <c r="G2" s="6">
        <v>44902</v>
      </c>
      <c r="H2" s="4">
        <v>1</v>
      </c>
      <c r="I2" s="4">
        <v>1</v>
      </c>
      <c r="J2" s="4">
        <v>1</v>
      </c>
      <c r="K2" s="4" t="s">
        <v>30</v>
      </c>
      <c r="L2" s="4">
        <v>686</v>
      </c>
      <c r="M2" s="4">
        <v>686</v>
      </c>
      <c r="N2" s="4" t="s">
        <v>31</v>
      </c>
      <c r="O2" s="4" t="s">
        <v>32</v>
      </c>
      <c r="P2" s="4" t="s">
        <v>33</v>
      </c>
      <c r="Q2" s="4">
        <v>0</v>
      </c>
      <c r="R2" s="7">
        <v>44890</v>
      </c>
      <c r="S2" s="6">
        <v>44917</v>
      </c>
      <c r="T2" s="4" t="s">
        <v>34</v>
      </c>
      <c r="U2" s="4">
        <v>686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44901</v>
      </c>
      <c r="G3" s="6">
        <v>44902</v>
      </c>
      <c r="H3" s="4">
        <v>2</v>
      </c>
      <c r="I3" s="4">
        <v>1</v>
      </c>
      <c r="J3" s="4">
        <v>2</v>
      </c>
      <c r="K3" s="4" t="s">
        <v>30</v>
      </c>
      <c r="L3" s="4">
        <v>1094</v>
      </c>
      <c r="M3" s="4">
        <v>1094</v>
      </c>
      <c r="N3" s="4" t="s">
        <v>40</v>
      </c>
      <c r="O3" s="4" t="s">
        <v>32</v>
      </c>
      <c r="P3" s="4" t="s">
        <v>33</v>
      </c>
      <c r="Q3" s="4">
        <v>0</v>
      </c>
      <c r="R3" s="7">
        <v>44898</v>
      </c>
      <c r="S3" s="6">
        <v>44917</v>
      </c>
      <c r="T3" s="4" t="s">
        <v>34</v>
      </c>
      <c r="U3" s="4">
        <v>1094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44901</v>
      </c>
      <c r="G4" s="6">
        <v>44902</v>
      </c>
      <c r="H4" s="4">
        <v>1</v>
      </c>
      <c r="I4" s="4">
        <v>1</v>
      </c>
      <c r="J4" s="4">
        <v>1</v>
      </c>
      <c r="K4" s="4" t="s">
        <v>30</v>
      </c>
      <c r="L4" s="4">
        <v>255</v>
      </c>
      <c r="M4" s="4">
        <v>255</v>
      </c>
      <c r="N4" s="4" t="s">
        <v>46</v>
      </c>
      <c r="O4" s="4" t="s">
        <v>32</v>
      </c>
      <c r="P4" s="4" t="s">
        <v>33</v>
      </c>
      <c r="Q4" s="4">
        <v>0</v>
      </c>
      <c r="R4" s="7">
        <v>44899</v>
      </c>
      <c r="S4" s="6">
        <v>44917</v>
      </c>
      <c r="T4" s="4" t="s">
        <v>34</v>
      </c>
      <c r="U4" s="4">
        <v>255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44901</v>
      </c>
      <c r="G5" s="6">
        <v>44902</v>
      </c>
      <c r="H5" s="4">
        <v>1</v>
      </c>
      <c r="I5" s="4">
        <v>1</v>
      </c>
      <c r="J5" s="4">
        <v>1</v>
      </c>
      <c r="K5" s="4" t="s">
        <v>30</v>
      </c>
      <c r="L5" s="4">
        <v>174</v>
      </c>
      <c r="M5" s="4">
        <v>174</v>
      </c>
      <c r="N5" s="4" t="s">
        <v>51</v>
      </c>
      <c r="O5" s="4" t="s">
        <v>32</v>
      </c>
      <c r="P5" s="4" t="s">
        <v>33</v>
      </c>
      <c r="Q5" s="4">
        <v>0</v>
      </c>
      <c r="R5" s="7">
        <v>44899</v>
      </c>
      <c r="S5" s="6">
        <v>44917</v>
      </c>
      <c r="T5" s="4" t="s">
        <v>34</v>
      </c>
      <c r="U5" s="4">
        <v>174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44901</v>
      </c>
      <c r="G6" s="6">
        <v>44902</v>
      </c>
      <c r="H6" s="4">
        <v>1</v>
      </c>
      <c r="I6" s="4">
        <v>1</v>
      </c>
      <c r="J6" s="4">
        <v>1</v>
      </c>
      <c r="K6" s="4" t="s">
        <v>30</v>
      </c>
      <c r="L6" s="4">
        <v>866</v>
      </c>
      <c r="M6" s="4">
        <v>866</v>
      </c>
      <c r="N6" s="4" t="s">
        <v>56</v>
      </c>
      <c r="O6" s="4" t="s">
        <v>32</v>
      </c>
      <c r="P6" s="4" t="s">
        <v>33</v>
      </c>
      <c r="Q6" s="4">
        <v>0</v>
      </c>
      <c r="R6" s="7">
        <v>44900</v>
      </c>
      <c r="S6" s="6">
        <v>44917</v>
      </c>
      <c r="T6" s="4" t="s">
        <v>34</v>
      </c>
      <c r="U6" s="4">
        <v>866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44901</v>
      </c>
      <c r="G7" s="6">
        <v>44902</v>
      </c>
      <c r="H7" s="4">
        <v>1</v>
      </c>
      <c r="I7" s="4">
        <v>1</v>
      </c>
      <c r="J7" s="4">
        <v>1</v>
      </c>
      <c r="K7" s="4" t="s">
        <v>30</v>
      </c>
      <c r="L7" s="4">
        <v>655</v>
      </c>
      <c r="M7" s="4">
        <v>655</v>
      </c>
      <c r="N7" s="4" t="s">
        <v>61</v>
      </c>
      <c r="O7" s="4" t="s">
        <v>32</v>
      </c>
      <c r="P7" s="4" t="s">
        <v>33</v>
      </c>
      <c r="Q7" s="4">
        <v>0</v>
      </c>
      <c r="R7" s="7">
        <v>44901</v>
      </c>
      <c r="S7" s="6">
        <v>44917</v>
      </c>
      <c r="T7" s="4" t="s">
        <v>34</v>
      </c>
      <c r="U7" s="4">
        <v>655</v>
      </c>
      <c r="V7" s="4">
        <v>0</v>
      </c>
      <c r="W7" s="4">
        <v>0</v>
      </c>
      <c r="X7" s="4" t="s">
        <v>62</v>
      </c>
      <c r="Y7" s="4" t="s">
        <v>42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44901</v>
      </c>
      <c r="G8" s="6">
        <v>44902</v>
      </c>
      <c r="H8" s="4">
        <v>1</v>
      </c>
      <c r="I8" s="4">
        <v>1</v>
      </c>
      <c r="J8" s="4">
        <v>1</v>
      </c>
      <c r="K8" s="4" t="s">
        <v>30</v>
      </c>
      <c r="L8" s="4">
        <v>167</v>
      </c>
      <c r="M8" s="4">
        <v>167</v>
      </c>
      <c r="N8" s="4" t="s">
        <v>66</v>
      </c>
      <c r="O8" s="4" t="s">
        <v>32</v>
      </c>
      <c r="P8" s="4" t="s">
        <v>33</v>
      </c>
      <c r="Q8" s="4">
        <v>0</v>
      </c>
      <c r="R8" s="7">
        <v>44901</v>
      </c>
      <c r="S8" s="6">
        <v>44917</v>
      </c>
      <c r="T8" s="4" t="s">
        <v>34</v>
      </c>
      <c r="U8" s="4">
        <v>167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44</v>
      </c>
      <c r="E9" s="4" t="s">
        <v>70</v>
      </c>
      <c r="F9" s="6">
        <v>44901</v>
      </c>
      <c r="G9" s="6">
        <v>44902</v>
      </c>
      <c r="H9" s="4">
        <v>1</v>
      </c>
      <c r="I9" s="4">
        <v>1</v>
      </c>
      <c r="J9" s="4">
        <v>1</v>
      </c>
      <c r="K9" s="4" t="s">
        <v>30</v>
      </c>
      <c r="L9" s="4">
        <v>291</v>
      </c>
      <c r="M9" s="4">
        <v>291</v>
      </c>
      <c r="N9" s="4" t="s">
        <v>71</v>
      </c>
      <c r="O9" s="4" t="s">
        <v>32</v>
      </c>
      <c r="P9" s="4" t="s">
        <v>33</v>
      </c>
      <c r="Q9" s="4">
        <v>0</v>
      </c>
      <c r="R9" s="7">
        <v>44901</v>
      </c>
      <c r="S9" s="6">
        <v>44917</v>
      </c>
      <c r="T9" s="4" t="s">
        <v>34</v>
      </c>
      <c r="U9" s="4">
        <v>291</v>
      </c>
      <c r="V9" s="4">
        <v>0</v>
      </c>
      <c r="W9" s="4">
        <v>0</v>
      </c>
      <c r="X9" s="4" t="s">
        <v>72</v>
      </c>
      <c r="Y9" s="4" t="s">
        <v>42</v>
      </c>
    </row>
    <row r="10" s="4" customFormat="1" spans="1:25">
      <c r="A10" s="4" t="s">
        <v>69</v>
      </c>
      <c r="B10" s="4" t="s">
        <v>26</v>
      </c>
      <c r="C10" s="4" t="s">
        <v>73</v>
      </c>
      <c r="D10" s="4" t="s">
        <v>44</v>
      </c>
      <c r="E10" s="4" t="s">
        <v>70</v>
      </c>
      <c r="F10" s="6">
        <v>44901</v>
      </c>
      <c r="G10" s="6">
        <v>44902</v>
      </c>
      <c r="H10" s="4">
        <v>1</v>
      </c>
      <c r="I10" s="4">
        <v>1</v>
      </c>
      <c r="J10" s="4">
        <v>1</v>
      </c>
      <c r="K10" s="4" t="s">
        <v>30</v>
      </c>
      <c r="L10" s="4">
        <v>-291</v>
      </c>
      <c r="M10" s="4">
        <v>-291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44901</v>
      </c>
      <c r="S10" s="6">
        <v>44917</v>
      </c>
      <c r="T10" s="4" t="s">
        <v>34</v>
      </c>
      <c r="U10" s="4">
        <v>-291</v>
      </c>
      <c r="V10" s="4">
        <v>0</v>
      </c>
      <c r="W10" s="4">
        <v>0</v>
      </c>
      <c r="X10" s="4" t="s">
        <v>72</v>
      </c>
      <c r="Y10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6" sqref="A16:A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21838616717</v>
      </c>
      <c r="B2" s="6">
        <v>44901</v>
      </c>
      <c r="C2" s="6">
        <v>44902</v>
      </c>
      <c r="D2" s="4">
        <v>686</v>
      </c>
      <c r="E2" s="4" t="str">
        <f>VLOOKUP(A2,HOP!A:L,12,0)</f>
        <v>686.00</v>
      </c>
      <c r="F2" s="4" t="str">
        <f>VLOOKUP(A2,HOP!A:C,3,0)</f>
        <v>2821848</v>
      </c>
      <c r="G2" s="4">
        <f>D2-E2</f>
        <v>0</v>
      </c>
      <c r="H2" s="4" t="str">
        <f>$H$1&amp;F2</f>
        <v>，2821848</v>
      </c>
      <c r="I2" s="4" t="str">
        <f>VLOOKUP(A2,HOP!A:U,21,0)</f>
        <v>直连</v>
      </c>
    </row>
    <row r="3" s="4" customFormat="1" spans="1:9">
      <c r="A3" s="5">
        <v>999221851108646</v>
      </c>
      <c r="B3" s="6">
        <v>44901</v>
      </c>
      <c r="C3" s="6">
        <v>44902</v>
      </c>
      <c r="D3" s="4">
        <v>1094</v>
      </c>
      <c r="E3" s="4" t="str">
        <f>VLOOKUP(A3,HOP!A:L,12,0)</f>
        <v>1094.00</v>
      </c>
      <c r="F3" s="4" t="str">
        <f>VLOOKUP(A3,HOP!A:C,3,0)</f>
        <v>2841755</v>
      </c>
      <c r="G3" s="4">
        <f t="shared" ref="G3:G9" si="0">D3-E3</f>
        <v>0</v>
      </c>
      <c r="H3" s="4" t="str">
        <f t="shared" ref="H3:H9" si="1">$H$1&amp;F3</f>
        <v>，2841755</v>
      </c>
      <c r="I3" s="4" t="str">
        <f>VLOOKUP(A3,HOP!A:U,21,0)</f>
        <v>直连</v>
      </c>
    </row>
    <row r="4" s="4" customFormat="1" spans="1:9">
      <c r="A4" s="5">
        <v>999221852655754</v>
      </c>
      <c r="B4" s="6">
        <v>44901</v>
      </c>
      <c r="C4" s="6">
        <v>44902</v>
      </c>
      <c r="D4" s="4">
        <v>255</v>
      </c>
      <c r="E4" s="4" t="str">
        <f>VLOOKUP(A4,HOP!A:L,12,0)</f>
        <v>255.00</v>
      </c>
      <c r="F4" s="4" t="str">
        <f>VLOOKUP(A4,HOP!A:C,3,0)</f>
        <v>2844381</v>
      </c>
      <c r="G4" s="4">
        <f t="shared" si="0"/>
        <v>0</v>
      </c>
      <c r="H4" s="4" t="str">
        <f t="shared" si="1"/>
        <v>，2844381</v>
      </c>
      <c r="I4" s="4" t="str">
        <f>VLOOKUP(A4,HOP!A:U,21,0)</f>
        <v>直连</v>
      </c>
    </row>
    <row r="5" s="4" customFormat="1" spans="1:9">
      <c r="A5" s="5">
        <v>999221853666570</v>
      </c>
      <c r="B5" s="6">
        <v>44901</v>
      </c>
      <c r="C5" s="6">
        <v>44902</v>
      </c>
      <c r="D5" s="4">
        <v>174</v>
      </c>
      <c r="E5" s="4" t="str">
        <f>VLOOKUP(A5,HOP!A:L,12,0)</f>
        <v>174.00</v>
      </c>
      <c r="F5" s="4" t="str">
        <f>VLOOKUP(A5,HOP!A:C,3,0)</f>
        <v>2845955</v>
      </c>
      <c r="G5" s="4">
        <f t="shared" si="0"/>
        <v>0</v>
      </c>
      <c r="H5" s="4" t="str">
        <f t="shared" si="1"/>
        <v>，2845955</v>
      </c>
      <c r="I5" s="4" t="str">
        <f>VLOOKUP(A5,HOP!A:U,21,0)</f>
        <v>直连</v>
      </c>
    </row>
    <row r="6" s="4" customFormat="1" spans="1:9">
      <c r="A6" s="5">
        <v>999221855664537</v>
      </c>
      <c r="B6" s="6">
        <v>44901</v>
      </c>
      <c r="C6" s="6">
        <v>44902</v>
      </c>
      <c r="D6" s="4">
        <v>866</v>
      </c>
      <c r="E6" s="4" t="str">
        <f>VLOOKUP(A6,HOP!A:L,12,0)</f>
        <v>866.00</v>
      </c>
      <c r="F6" s="4" t="str">
        <f>VLOOKUP(A6,HOP!A:C,3,0)</f>
        <v>2849731</v>
      </c>
      <c r="G6" s="4">
        <f t="shared" si="0"/>
        <v>0</v>
      </c>
      <c r="H6" s="4" t="str">
        <f t="shared" si="1"/>
        <v>，2849731</v>
      </c>
      <c r="I6" s="4" t="str">
        <f>VLOOKUP(A6,HOP!A:U,21,0)</f>
        <v>直连</v>
      </c>
    </row>
    <row r="7" s="4" customFormat="1" spans="1:9">
      <c r="A7" s="5">
        <v>999221856195092</v>
      </c>
      <c r="B7" s="6">
        <v>44901</v>
      </c>
      <c r="C7" s="6">
        <v>44902</v>
      </c>
      <c r="D7" s="4">
        <v>655</v>
      </c>
      <c r="E7" s="4" t="str">
        <f>VLOOKUP(A7,HOP!A:L,12,0)</f>
        <v>655.00</v>
      </c>
      <c r="F7" s="4" t="str">
        <f>VLOOKUP(A7,HOP!A:C,3,0)</f>
        <v>2850621</v>
      </c>
      <c r="G7" s="4">
        <f t="shared" si="0"/>
        <v>0</v>
      </c>
      <c r="H7" s="4" t="str">
        <f t="shared" si="1"/>
        <v>，2850621</v>
      </c>
      <c r="I7" s="4" t="str">
        <f>VLOOKUP(A7,HOP!A:U,21,0)</f>
        <v>直连</v>
      </c>
    </row>
    <row r="8" s="4" customFormat="1" spans="1:9">
      <c r="A8" s="5">
        <v>999221856454398</v>
      </c>
      <c r="B8" s="6">
        <v>44901</v>
      </c>
      <c r="C8" s="6">
        <v>44902</v>
      </c>
      <c r="D8" s="4">
        <v>167</v>
      </c>
      <c r="E8" s="4" t="str">
        <f>VLOOKUP(A8,HOP!A:L,12,0)</f>
        <v>167.00</v>
      </c>
      <c r="F8" s="4" t="str">
        <f>VLOOKUP(A8,HOP!A:C,3,0)</f>
        <v>2851062</v>
      </c>
      <c r="G8" s="4">
        <f t="shared" si="0"/>
        <v>0</v>
      </c>
      <c r="H8" s="4" t="str">
        <f t="shared" si="1"/>
        <v>，2851062</v>
      </c>
      <c r="I8" s="4" t="str">
        <f>VLOOKUP(A8,HOP!A:U,21,0)</f>
        <v>直连</v>
      </c>
    </row>
    <row r="9" s="4" customFormat="1" hidden="1" spans="1:9">
      <c r="A9" s="5">
        <v>999221857155558</v>
      </c>
      <c r="B9" s="6">
        <v>44901</v>
      </c>
      <c r="C9" s="6">
        <v>44902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1" spans="4:4">
      <c r="D11" s="4">
        <f>SUM(D2:D10)</f>
        <v>3897</v>
      </c>
    </row>
    <row r="12" spans="4:4">
      <c r="D12" s="4" t="s">
        <v>75</v>
      </c>
    </row>
    <row r="16" spans="1:1">
      <c r="A16" s="4" t="s">
        <v>76</v>
      </c>
    </row>
    <row r="17" spans="1:1">
      <c r="A17" s="4" t="s">
        <v>77</v>
      </c>
    </row>
  </sheetData>
  <autoFilter ref="A1:XFD12">
    <filterColumn colId="3">
      <filters blank="1">
        <filter val="174"/>
        <filter val="1094"/>
        <filter val="255"/>
        <filter val="655"/>
        <filter val="686"/>
        <filter val="866"/>
        <filter val="167"/>
        <filter val="3897"/>
        <filter val="389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78</v>
      </c>
      <c r="B1" s="2" t="s">
        <v>79</v>
      </c>
      <c r="C1" s="2" t="s">
        <v>80</v>
      </c>
      <c r="D1" s="2" t="s">
        <v>81</v>
      </c>
      <c r="E1" s="2" t="s">
        <v>13</v>
      </c>
      <c r="F1" s="2" t="s">
        <v>5</v>
      </c>
      <c r="G1" s="2" t="s">
        <v>6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  <c r="U1" s="2" t="s">
        <v>95</v>
      </c>
      <c r="V1" s="2" t="s">
        <v>96</v>
      </c>
    </row>
    <row r="2" s="1" customFormat="1" spans="1:22">
      <c r="A2" s="3">
        <v>999221856454398</v>
      </c>
      <c r="B2" s="1" t="s">
        <v>97</v>
      </c>
      <c r="C2" s="1" t="s">
        <v>98</v>
      </c>
      <c r="D2" s="1" t="s">
        <v>99</v>
      </c>
      <c r="E2" s="1" t="s">
        <v>66</v>
      </c>
      <c r="F2" s="1" t="s">
        <v>97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  <c r="V2" s="1" t="s">
        <v>112</v>
      </c>
    </row>
    <row r="3" s="1" customFormat="1" spans="1:22">
      <c r="A3" s="3">
        <v>999221856195092</v>
      </c>
      <c r="B3" s="1" t="s">
        <v>97</v>
      </c>
      <c r="C3" s="1" t="s">
        <v>113</v>
      </c>
      <c r="D3" s="1" t="s">
        <v>114</v>
      </c>
      <c r="E3" s="1" t="s">
        <v>115</v>
      </c>
      <c r="F3" s="1" t="s">
        <v>97</v>
      </c>
      <c r="G3" s="1" t="s">
        <v>100</v>
      </c>
      <c r="H3" s="1" t="s">
        <v>101</v>
      </c>
      <c r="I3" s="1" t="s">
        <v>116</v>
      </c>
      <c r="J3" s="1" t="s">
        <v>103</v>
      </c>
      <c r="K3" s="1" t="s">
        <v>116</v>
      </c>
      <c r="L3" s="1" t="s">
        <v>116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117</v>
      </c>
      <c r="S3" s="1" t="s">
        <v>109</v>
      </c>
      <c r="T3" s="1" t="s">
        <v>110</v>
      </c>
      <c r="U3" s="1" t="s">
        <v>111</v>
      </c>
      <c r="V3" s="1" t="s">
        <v>112</v>
      </c>
    </row>
    <row r="4" s="1" customFormat="1" spans="1:22">
      <c r="A4" s="3">
        <v>999221855664537</v>
      </c>
      <c r="B4" s="1" t="s">
        <v>118</v>
      </c>
      <c r="C4" s="1" t="s">
        <v>119</v>
      </c>
      <c r="D4" s="1" t="s">
        <v>120</v>
      </c>
      <c r="E4" s="1" t="s">
        <v>121</v>
      </c>
      <c r="F4" s="1" t="s">
        <v>97</v>
      </c>
      <c r="G4" s="1" t="s">
        <v>100</v>
      </c>
      <c r="H4" s="1" t="s">
        <v>101</v>
      </c>
      <c r="I4" s="1" t="s">
        <v>122</v>
      </c>
      <c r="J4" s="1" t="s">
        <v>103</v>
      </c>
      <c r="K4" s="1" t="s">
        <v>122</v>
      </c>
      <c r="L4" s="1" t="s">
        <v>122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107</v>
      </c>
      <c r="R4" s="1" t="s">
        <v>123</v>
      </c>
      <c r="S4" s="1" t="s">
        <v>109</v>
      </c>
      <c r="T4" s="1" t="s">
        <v>110</v>
      </c>
      <c r="U4" s="1" t="s">
        <v>111</v>
      </c>
      <c r="V4" s="1" t="s">
        <v>112</v>
      </c>
    </row>
    <row r="5" s="1" customFormat="1" spans="1:22">
      <c r="A5" s="3">
        <v>999221853666570</v>
      </c>
      <c r="B5" s="1" t="s">
        <v>124</v>
      </c>
      <c r="C5" s="1" t="s">
        <v>125</v>
      </c>
      <c r="D5" s="1" t="s">
        <v>126</v>
      </c>
      <c r="E5" s="1" t="s">
        <v>127</v>
      </c>
      <c r="F5" s="1" t="s">
        <v>97</v>
      </c>
      <c r="G5" s="1" t="s">
        <v>100</v>
      </c>
      <c r="H5" s="1" t="s">
        <v>101</v>
      </c>
      <c r="I5" s="1" t="s">
        <v>128</v>
      </c>
      <c r="J5" s="1" t="s">
        <v>103</v>
      </c>
      <c r="K5" s="1" t="s">
        <v>128</v>
      </c>
      <c r="L5" s="1" t="s">
        <v>128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129</v>
      </c>
      <c r="S5" s="1" t="s">
        <v>109</v>
      </c>
      <c r="T5" s="1" t="s">
        <v>110</v>
      </c>
      <c r="U5" s="1" t="s">
        <v>111</v>
      </c>
      <c r="V5" s="1" t="s">
        <v>112</v>
      </c>
    </row>
    <row r="6" s="1" customFormat="1" spans="1:22">
      <c r="A6" s="3">
        <v>999221852655754</v>
      </c>
      <c r="B6" s="1" t="s">
        <v>124</v>
      </c>
      <c r="C6" s="1" t="s">
        <v>130</v>
      </c>
      <c r="D6" s="1" t="s">
        <v>131</v>
      </c>
      <c r="E6" s="1" t="s">
        <v>132</v>
      </c>
      <c r="F6" s="1" t="s">
        <v>97</v>
      </c>
      <c r="G6" s="1" t="s">
        <v>100</v>
      </c>
      <c r="H6" s="1" t="s">
        <v>101</v>
      </c>
      <c r="I6" s="1" t="s">
        <v>133</v>
      </c>
      <c r="J6" s="1" t="s">
        <v>103</v>
      </c>
      <c r="K6" s="1" t="s">
        <v>133</v>
      </c>
      <c r="L6" s="1" t="s">
        <v>133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107</v>
      </c>
      <c r="R6" s="1" t="s">
        <v>134</v>
      </c>
      <c r="S6" s="1" t="s">
        <v>109</v>
      </c>
      <c r="T6" s="1" t="s">
        <v>110</v>
      </c>
      <c r="U6" s="1" t="s">
        <v>111</v>
      </c>
      <c r="V6" s="1" t="s">
        <v>112</v>
      </c>
    </row>
    <row r="7" s="1" customFormat="1" spans="1:22">
      <c r="A7" s="3">
        <v>999221851108646</v>
      </c>
      <c r="B7" s="1" t="s">
        <v>135</v>
      </c>
      <c r="C7" s="1" t="s">
        <v>136</v>
      </c>
      <c r="D7" s="1" t="s">
        <v>137</v>
      </c>
      <c r="E7" s="1" t="s">
        <v>138</v>
      </c>
      <c r="F7" s="1" t="s">
        <v>97</v>
      </c>
      <c r="G7" s="1" t="s">
        <v>100</v>
      </c>
      <c r="H7" s="1" t="s">
        <v>101</v>
      </c>
      <c r="I7" s="1" t="s">
        <v>139</v>
      </c>
      <c r="J7" s="1" t="s">
        <v>103</v>
      </c>
      <c r="K7" s="1" t="s">
        <v>139</v>
      </c>
      <c r="L7" s="1" t="s">
        <v>139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107</v>
      </c>
      <c r="R7" s="1" t="s">
        <v>140</v>
      </c>
      <c r="S7" s="1" t="s">
        <v>109</v>
      </c>
      <c r="T7" s="1" t="s">
        <v>110</v>
      </c>
      <c r="U7" s="1" t="s">
        <v>111</v>
      </c>
      <c r="V7" s="1" t="s">
        <v>112</v>
      </c>
    </row>
    <row r="8" s="1" customFormat="1" spans="1:22">
      <c r="A8" s="3">
        <v>21838616717</v>
      </c>
      <c r="B8" s="1" t="s">
        <v>141</v>
      </c>
      <c r="C8" s="1" t="s">
        <v>142</v>
      </c>
      <c r="D8" s="1" t="s">
        <v>143</v>
      </c>
      <c r="E8" s="1" t="s">
        <v>144</v>
      </c>
      <c r="F8" s="1" t="s">
        <v>97</v>
      </c>
      <c r="G8" s="1" t="s">
        <v>100</v>
      </c>
      <c r="H8" s="1" t="s">
        <v>101</v>
      </c>
      <c r="I8" s="1" t="s">
        <v>145</v>
      </c>
      <c r="J8" s="1" t="s">
        <v>103</v>
      </c>
      <c r="K8" s="1" t="s">
        <v>145</v>
      </c>
      <c r="L8" s="1" t="s">
        <v>145</v>
      </c>
      <c r="M8" s="1" t="s">
        <v>104</v>
      </c>
      <c r="N8" s="1" t="s">
        <v>104</v>
      </c>
      <c r="O8" s="1" t="s">
        <v>105</v>
      </c>
      <c r="P8" s="1" t="s">
        <v>106</v>
      </c>
      <c r="Q8" s="1" t="s">
        <v>107</v>
      </c>
      <c r="R8" s="1" t="s">
        <v>146</v>
      </c>
      <c r="S8" s="1" t="s">
        <v>109</v>
      </c>
      <c r="T8" s="1" t="s">
        <v>110</v>
      </c>
      <c r="U8" s="1" t="s">
        <v>111</v>
      </c>
      <c r="V8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2022-12-22T01:10:38Z</dcterms:created>
  <dcterms:modified xsi:type="dcterms:W3CDTF">2022-12-22T01:19:18Z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E62798028D7F4EBFAD54C5E1FD820879</vt:lpwstr>
  </property>
  <property fmtid="{D5CDD505-2E9C-101B-9397-08002B2CF9AE}" pid="3" name="KSOProductBuildVer">
    <vt:lpwstr>2052-11.1.0.12980</vt:lpwstr>
  </property>
</Properties>
</file>