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<sst xmlns="http://schemas.openxmlformats.org/spreadsheetml/2006/main" count="422" uniqueCount="202">
  <si>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</si>
  <si>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</si>
  <si>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</si>
  <si>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</si>
  <si>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</si>
  <si>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</si>
  <si>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</si>
  <si>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</si>
  <si>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</si>
  <si>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</si>
  <si>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</si>
  <si>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</si>
  <si>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</si>
  <si>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</si>
  <si>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</si>
  <si>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</si>
  <si>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</si>
  <si>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</si>
  <si>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</si>
  <si>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</si>
  <si>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</si>
  <si>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</si>
  <si>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</si>
  <si>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</si>
  <si>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</si>
  <si>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17353642331	</t>
  </si>
  <si>
    <t>Ctrip</t>
  </si>
  <si>
    <t>正常</t>
  </si>
  <si>
    <t>[曼谷]曼谷素坤逸辉盛阁国际公寓(Fraser Suites Sukhumvit, Bangkok - Sha Extra Plus)(37224148)</t>
  </si>
  <si>
    <t>一卧室行政公寓&lt;不退款&gt;&lt;2人入住&gt;</t>
  </si>
  <si>
    <t>USD</t>
  </si>
  <si>
    <t>HARTMANN/FELIX JOHANNES</t>
  </si>
  <si>
    <t>CA5326221222USD</t>
  </si>
  <si>
    <t>未提现</t>
  </si>
  <si>
    <t>携程开票</t>
  </si>
  <si>
    <t xml:space="preserve">2418902	</t>
  </si>
  <si>
    <t xml:space="preserve">52592SC006342	</t>
  </si>
  <si>
    <t xml:space="preserve">21409101601	</t>
  </si>
  <si>
    <t>[丹那拉打]阿维伦金马仑高原酒店(Avillion Cameron Highlands)(39629158)</t>
  </si>
  <si>
    <t>豪华工作室&lt;2人入住&gt;&lt;不退款&gt;</t>
  </si>
  <si>
    <t>LEE/YONG ADRIAN,LEE/SANDRA</t>
  </si>
  <si>
    <t xml:space="preserve">2733830	</t>
  </si>
  <si>
    <t xml:space="preserve">150477	</t>
  </si>
  <si>
    <t xml:space="preserve">21431964857	</t>
  </si>
  <si>
    <t>[巴厘岛]巴厘岛阿斯顿仓古海滩度假村(ASTON Canggu Beach Resort)(44793371)</t>
  </si>
  <si>
    <t>高级房&lt;2人入住&gt;&lt;不退款&gt;&lt;早餐&gt;</t>
  </si>
  <si>
    <t>LIE/TA SANG,Lienadi/Eka Buyung</t>
  </si>
  <si>
    <t xml:space="preserve">2736479	</t>
  </si>
  <si>
    <t xml:space="preserve">42876	</t>
  </si>
  <si>
    <t xml:space="preserve">21810602552	</t>
  </si>
  <si>
    <t>[东京]新宿华盛顿酒店(Shinjuku Washington Hotel)(44800713)</t>
  </si>
  <si>
    <t>标准大床&lt;2人入住&gt;&lt;不退款&gt;</t>
  </si>
  <si>
    <t>CHUNG/UENNI,LEE/YUETPAN</t>
  </si>
  <si>
    <t xml:space="preserve">2803149	</t>
  </si>
  <si>
    <t xml:space="preserve">	</t>
  </si>
  <si>
    <t xml:space="preserve">21822426576	</t>
  </si>
  <si>
    <t>[迪沙鲁]沙滩凉鞋戴沙鲁海滩度假村及水疗中心(Sand &amp; Sandals Desaru Beach Resort &amp; Spa)(44793467)</t>
  </si>
  <si>
    <t>高级房&lt;2人入住&gt;&lt;不退款&gt;</t>
  </si>
  <si>
    <t>Yap Bee Eng/Corine,Yap Bee Eng/Corine</t>
  </si>
  <si>
    <t xml:space="preserve">2806973	</t>
  </si>
  <si>
    <t>取消</t>
  </si>
  <si>
    <t xml:space="preserve">21854548215	</t>
  </si>
  <si>
    <t>[马六甲]马六甲大华酒店(The Majestic Malacca)(37230775)</t>
  </si>
  <si>
    <t>豪华房&lt;2人入住&gt;&lt;不退款&gt;</t>
  </si>
  <si>
    <t>See/Jacqueline,See/Jacqueline</t>
  </si>
  <si>
    <t xml:space="preserve">2847548	</t>
  </si>
  <si>
    <t xml:space="preserve">167411046	</t>
  </si>
  <si>
    <t xml:space="preserve">21881440175	</t>
  </si>
  <si>
    <t>[新加坡]新加坡滨海湾金沙大酒店(Marina Bay Sands Singapore)(44548298)</t>
  </si>
  <si>
    <t>豪华客房(低层)&lt;2人入住&gt;&lt;不退款&gt;&lt;早餐&gt;&lt;黄金会员&gt;</t>
  </si>
  <si>
    <t>TONG/XIAOFEI</t>
  </si>
  <si>
    <t xml:space="preserve">2863063	</t>
  </si>
  <si>
    <t xml:space="preserve">报名字可查预定	</t>
  </si>
  <si>
    <t xml:space="preserve">21885750310	</t>
  </si>
  <si>
    <t>[吉隆坡]吉隆坡盛贸饭店(Traders Hotel, Kuala Lumpur)(44800732)</t>
  </si>
  <si>
    <t>俱乐部房&lt;2人入住&gt;&lt;不退款&gt;</t>
  </si>
  <si>
    <t>ARIPIN/IRFAH</t>
  </si>
  <si>
    <t xml:space="preserve">2864334	</t>
  </si>
  <si>
    <t xml:space="preserve">21903919716	</t>
  </si>
  <si>
    <t>豪华双子塔景客房&lt;2人入住&gt;&lt;不退款&gt;&lt;早餐&gt;</t>
  </si>
  <si>
    <t>ALSHALAWI/TALAL HAMMAD Z</t>
  </si>
  <si>
    <t xml:space="preserve">2869322	</t>
  </si>
  <si>
    <t xml:space="preserve">999221925324641	</t>
  </si>
  <si>
    <t>CHONG/DEREK</t>
  </si>
  <si>
    <t xml:space="preserve">2874339	</t>
  </si>
  <si>
    <t xml:space="preserve">999221951138611	</t>
  </si>
  <si>
    <t>[外南梦]阿斯顿外南梦酒店及会议中心(ASTON Banyuwangi Hotel &amp; Conference Center)(39636079)</t>
  </si>
  <si>
    <t>高级房间&lt;2人入住&gt;&lt;不退款&gt;</t>
  </si>
  <si>
    <t>suwandi/hillary,suwandi/hillary,suwandi/hillary,suwandi/hillary,suwandi/hillary,suwandi/hillary</t>
  </si>
  <si>
    <t xml:space="preserve">2883613	</t>
  </si>
  <si>
    <t>，</t>
  </si>
  <si>
    <t>A221222104828481</t>
  </si>
  <si>
    <t>A221222104918481</t>
  </si>
  <si>
    <t>USD / HKD 当前参考汇率: 7.7893</t>
  </si>
  <si>
    <t>总计：8011 USD/
62400.08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</si>
  <si>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</si>
  <si>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</si>
  <si>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</si>
  <si>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</si>
  <si>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</si>
  <si>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</si>
  <si>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</si>
  <si>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</si>
  <si>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</si>
  <si>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</si>
  <si>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</si>
  <si>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</si>
  <si>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</si>
  <si>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</si>
  <si>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</si>
  <si>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</si>
  <si>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</si>
  <si>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</si>
  <si>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</si>
  <si>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2022-12-18</t>
  </si>
  <si>
    <t>2883613</t>
  </si>
  <si>
    <t>阿斯顿外南梦酒店及会议中心</t>
  </si>
  <si>
    <t>suwandi hillary,suwandi hillary,suwandi hillary,suwandi hillary,suwandi hillary,suwandi hillary</t>
  </si>
  <si>
    <t>2022-12-19</t>
  </si>
  <si>
    <t>退房日周结</t>
  </si>
  <si>
    <t>797.13</t>
  </si>
  <si>
    <t>114.00</t>
  </si>
  <si>
    <t>0</t>
  </si>
  <si>
    <t>0.00</t>
  </si>
  <si>
    <t>携程盛景国际直连</t>
  </si>
  <si>
    <t>01.010677</t>
  </si>
  <si>
    <t>2022-12-18 12:26:27</t>
  </si>
  <si>
    <t>否</t>
  </si>
  <si>
    <t>汇智国际旅游发展有限公司</t>
  </si>
  <si>
    <t>直连</t>
  </si>
  <si>
    <t>印度尼西亚</t>
  </si>
  <si>
    <t>2022-12-15</t>
  </si>
  <si>
    <t>2874339</t>
  </si>
  <si>
    <t>吉隆坡盛贸饭店</t>
  </si>
  <si>
    <t>CHONG DEREK</t>
  </si>
  <si>
    <t>2022-12-16</t>
  </si>
  <si>
    <t>2550.76</t>
  </si>
  <si>
    <t>366.00</t>
  </si>
  <si>
    <t>2022-12-15 00:09:58</t>
  </si>
  <si>
    <t>马来西亚</t>
  </si>
  <si>
    <t>2022-12-13</t>
  </si>
  <si>
    <t>2869322</t>
  </si>
  <si>
    <t>ALSHALAWI TALAL HAMMAD Z</t>
  </si>
  <si>
    <t>2022-12-17</t>
  </si>
  <si>
    <t>1869.94</t>
  </si>
  <si>
    <t>268.00</t>
  </si>
  <si>
    <t>-267</t>
  </si>
  <si>
    <t>-1869</t>
  </si>
  <si>
    <t>2022-12-13 01:04:39</t>
  </si>
  <si>
    <t>2022-12-11</t>
  </si>
  <si>
    <t>2864334</t>
  </si>
  <si>
    <t>ARIPIN IRFAH</t>
  </si>
  <si>
    <t>3823.62</t>
  </si>
  <si>
    <t>548.00</t>
  </si>
  <si>
    <t>2022-12-11 00:29:31</t>
  </si>
  <si>
    <t>2022-12-10</t>
  </si>
  <si>
    <t>2863063</t>
  </si>
  <si>
    <t>新加坡滨海湾金沙酒店</t>
  </si>
  <si>
    <t>TONG XIAOFEI</t>
  </si>
  <si>
    <t>39115.30</t>
  </si>
  <si>
    <t>5606.00</t>
  </si>
  <si>
    <t>2022-12-10 16:12:23</t>
  </si>
  <si>
    <t>直采</t>
  </si>
  <si>
    <t>新加坡</t>
  </si>
  <si>
    <t>2022-12-05</t>
  </si>
  <si>
    <t>2847548</t>
  </si>
  <si>
    <t>马六甲大华酒店</t>
  </si>
  <si>
    <t>See Jacqueline,See Jacqueline</t>
  </si>
  <si>
    <t>664.82</t>
  </si>
  <si>
    <t>94.00</t>
  </si>
  <si>
    <t>2022-12-12 16:02:01</t>
  </si>
  <si>
    <t>2022-11-16</t>
  </si>
  <si>
    <t>2803149</t>
  </si>
  <si>
    <t>新宿华盛顿酒店</t>
  </si>
  <si>
    <t>CHUNG UENNI,LEE YUETPAN</t>
  </si>
  <si>
    <t>4653.59</t>
  </si>
  <si>
    <t>659.00</t>
  </si>
  <si>
    <t>2022-11-16 23:40:12</t>
  </si>
  <si>
    <t>日本</t>
  </si>
  <si>
    <t>2022-10-12</t>
  </si>
  <si>
    <t>2736479</t>
  </si>
  <si>
    <t>巴厘岛阿斯顿仓古海滩度假村</t>
  </si>
  <si>
    <t>LIE TA SANG,Lienadi Eka Buyung</t>
  </si>
  <si>
    <t>689.84</t>
  </si>
  <si>
    <t>96.00</t>
  </si>
  <si>
    <t>2022-10-12 16:41:57</t>
  </si>
  <si>
    <t>2022-10-10</t>
  </si>
  <si>
    <t>2733830</t>
  </si>
  <si>
    <t>阿维伦金马仑高原酒店</t>
  </si>
  <si>
    <t>LEE YONG ADRIAN,LEE SANDRA</t>
  </si>
  <si>
    <t>2267.88</t>
  </si>
  <si>
    <t>318.00</t>
  </si>
  <si>
    <t>2022-10-10 21:01:36</t>
  </si>
  <si>
    <t>2022-02-13</t>
  </si>
  <si>
    <t>2418902</t>
  </si>
  <si>
    <t>曼谷素坤逸辉盛阁酒店</t>
  </si>
  <si>
    <t>HARTMANN FELIX JOHANNES</t>
  </si>
  <si>
    <t>1337.26</t>
  </si>
  <si>
    <t>210.00</t>
  </si>
  <si>
    <t>2022-02-13 23:25:17</t>
  </si>
  <si>
    <t>是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</si>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</sst>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66675</xdr:colOff>
      <xdr:row>52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3536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44911</v>
      </c>
      <c r="G2" s="6">
        <v>44914</v>
      </c>
      <c r="H2" s="4">
        <v>1</v>
      </c>
      <c r="I2" s="4">
        <v>3</v>
      </c>
      <c r="J2" s="4">
        <v>3</v>
      </c>
      <c r="K2" s="4" t="s">
        <v>30</v>
      </c>
      <c r="L2" s="4">
        <v>210</v>
      </c>
      <c r="M2" s="4">
        <v>210</v>
      </c>
      <c r="N2" s="4" t="s">
        <v>31</v>
      </c>
      <c r="O2" s="4" t="s">
        <v>32</v>
      </c>
      <c r="P2" s="4" t="s">
        <v>33</v>
      </c>
      <c r="Q2" s="4">
        <v>0</v>
      </c>
      <c r="R2" s="7">
        <v>44605</v>
      </c>
      <c r="S2" s="6">
        <v>44917</v>
      </c>
      <c r="T2" s="4" t="s">
        <v>34</v>
      </c>
      <c r="U2" s="4">
        <v>210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44911</v>
      </c>
      <c r="G3" s="6">
        <v>44914</v>
      </c>
      <c r="H3" s="4">
        <v>2</v>
      </c>
      <c r="I3" s="4">
        <v>3</v>
      </c>
      <c r="J3" s="4">
        <v>6</v>
      </c>
      <c r="K3" s="4" t="s">
        <v>30</v>
      </c>
      <c r="L3" s="4">
        <v>318</v>
      </c>
      <c r="M3" s="4">
        <v>318</v>
      </c>
      <c r="N3" s="4" t="s">
        <v>40</v>
      </c>
      <c r="O3" s="4" t="s">
        <v>32</v>
      </c>
      <c r="P3" s="4" t="s">
        <v>33</v>
      </c>
      <c r="Q3" s="4">
        <v>0</v>
      </c>
      <c r="R3" s="7">
        <v>44844</v>
      </c>
      <c r="S3" s="6">
        <v>44917</v>
      </c>
      <c r="T3" s="4" t="s">
        <v>34</v>
      </c>
      <c r="U3" s="4">
        <v>318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44912</v>
      </c>
      <c r="G4" s="6">
        <v>44914</v>
      </c>
      <c r="H4" s="4">
        <v>1</v>
      </c>
      <c r="I4" s="4">
        <v>2</v>
      </c>
      <c r="J4" s="4">
        <v>2</v>
      </c>
      <c r="K4" s="4" t="s">
        <v>30</v>
      </c>
      <c r="L4" s="4">
        <v>96</v>
      </c>
      <c r="M4" s="4">
        <v>96</v>
      </c>
      <c r="N4" s="4" t="s">
        <v>46</v>
      </c>
      <c r="O4" s="4" t="s">
        <v>32</v>
      </c>
      <c r="P4" s="4" t="s">
        <v>33</v>
      </c>
      <c r="Q4" s="4">
        <v>0</v>
      </c>
      <c r="R4" s="7">
        <v>44846</v>
      </c>
      <c r="S4" s="6">
        <v>44917</v>
      </c>
      <c r="T4" s="4" t="s">
        <v>34</v>
      </c>
      <c r="U4" s="4">
        <v>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44912</v>
      </c>
      <c r="G5" s="6">
        <v>44914</v>
      </c>
      <c r="H5" s="4">
        <v>1</v>
      </c>
      <c r="I5" s="4">
        <v>2</v>
      </c>
      <c r="J5" s="4">
        <v>2</v>
      </c>
      <c r="K5" s="4" t="s">
        <v>30</v>
      </c>
      <c r="L5" s="4">
        <v>659</v>
      </c>
      <c r="M5" s="4">
        <v>659</v>
      </c>
      <c r="N5" s="4" t="s">
        <v>52</v>
      </c>
      <c r="O5" s="4" t="s">
        <v>32</v>
      </c>
      <c r="P5" s="4" t="s">
        <v>33</v>
      </c>
      <c r="Q5" s="4">
        <v>0</v>
      </c>
      <c r="R5" s="7">
        <v>44881</v>
      </c>
      <c r="S5" s="6">
        <v>44917</v>
      </c>
      <c r="T5" s="4" t="s">
        <v>34</v>
      </c>
      <c r="U5" s="4">
        <v>659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44911</v>
      </c>
      <c r="G6" s="6">
        <v>44914</v>
      </c>
      <c r="H6" s="4">
        <v>1</v>
      </c>
      <c r="I6" s="4">
        <v>3</v>
      </c>
      <c r="J6" s="4">
        <v>3</v>
      </c>
      <c r="K6" s="4" t="s">
        <v>30</v>
      </c>
      <c r="L6" s="4">
        <v>339</v>
      </c>
      <c r="M6" s="4">
        <v>339</v>
      </c>
      <c r="N6" s="4" t="s">
        <v>58</v>
      </c>
      <c r="O6" s="4" t="s">
        <v>32</v>
      </c>
      <c r="P6" s="4" t="s">
        <v>33</v>
      </c>
      <c r="Q6" s="4">
        <v>0</v>
      </c>
      <c r="R6" s="7">
        <v>44883</v>
      </c>
      <c r="S6" s="6">
        <v>44917</v>
      </c>
      <c r="T6" s="4" t="s">
        <v>34</v>
      </c>
      <c r="U6" s="4">
        <v>339</v>
      </c>
      <c r="V6" s="4">
        <v>0</v>
      </c>
      <c r="W6" s="4">
        <v>0</v>
      </c>
      <c r="X6" s="4" t="s">
        <v>59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60</v>
      </c>
      <c r="D7" s="4" t="s">
        <v>56</v>
      </c>
      <c r="E7" s="4" t="s">
        <v>57</v>
      </c>
      <c r="F7" s="6">
        <v>44911</v>
      </c>
      <c r="G7" s="6">
        <v>44914</v>
      </c>
      <c r="H7" s="4">
        <v>1</v>
      </c>
      <c r="I7" s="4">
        <v>3</v>
      </c>
      <c r="J7" s="4">
        <v>3</v>
      </c>
      <c r="K7" s="4" t="s">
        <v>30</v>
      </c>
      <c r="L7" s="4">
        <v>-339</v>
      </c>
      <c r="M7" s="4">
        <v>-339</v>
      </c>
      <c r="N7" s="4" t="s">
        <v>58</v>
      </c>
      <c r="O7" s="4" t="s">
        <v>32</v>
      </c>
      <c r="P7" s="4" t="s">
        <v>33</v>
      </c>
      <c r="Q7" s="4">
        <v>0</v>
      </c>
      <c r="R7" s="7">
        <v>44883</v>
      </c>
      <c r="S7" s="6">
        <v>44917</v>
      </c>
      <c r="T7" s="4" t="s">
        <v>34</v>
      </c>
      <c r="U7" s="4">
        <v>-339</v>
      </c>
      <c r="V7" s="4">
        <v>0</v>
      </c>
      <c r="W7" s="4">
        <v>0</v>
      </c>
      <c r="X7" s="4" t="s">
        <v>59</v>
      </c>
      <c r="Y7" s="4" t="s">
        <v>54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44913</v>
      </c>
      <c r="G8" s="6">
        <v>44914</v>
      </c>
      <c r="H8" s="4">
        <v>1</v>
      </c>
      <c r="I8" s="4">
        <v>1</v>
      </c>
      <c r="J8" s="4">
        <v>1</v>
      </c>
      <c r="K8" s="4" t="s">
        <v>30</v>
      </c>
      <c r="L8" s="4">
        <v>94</v>
      </c>
      <c r="M8" s="4">
        <v>94</v>
      </c>
      <c r="N8" s="4" t="s">
        <v>64</v>
      </c>
      <c r="O8" s="4" t="s">
        <v>32</v>
      </c>
      <c r="P8" s="4" t="s">
        <v>33</v>
      </c>
      <c r="Q8" s="4">
        <v>0</v>
      </c>
      <c r="R8" s="7">
        <v>44900</v>
      </c>
      <c r="S8" s="6">
        <v>44917</v>
      </c>
      <c r="T8" s="4" t="s">
        <v>34</v>
      </c>
      <c r="U8" s="4">
        <v>94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44910</v>
      </c>
      <c r="G9" s="6">
        <v>44914</v>
      </c>
      <c r="H9" s="4">
        <v>1</v>
      </c>
      <c r="I9" s="4">
        <v>4</v>
      </c>
      <c r="J9" s="4">
        <v>4</v>
      </c>
      <c r="K9" s="4" t="s">
        <v>30</v>
      </c>
      <c r="L9" s="4">
        <v>5606</v>
      </c>
      <c r="M9" s="4">
        <v>5606</v>
      </c>
      <c r="N9" s="4" t="s">
        <v>70</v>
      </c>
      <c r="O9" s="4" t="s">
        <v>32</v>
      </c>
      <c r="P9" s="4" t="s">
        <v>33</v>
      </c>
      <c r="Q9" s="4">
        <v>0</v>
      </c>
      <c r="R9" s="7">
        <v>44905</v>
      </c>
      <c r="S9" s="6">
        <v>44917</v>
      </c>
      <c r="T9" s="4" t="s">
        <v>34</v>
      </c>
      <c r="U9" s="4">
        <v>5606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44910</v>
      </c>
      <c r="G10" s="6">
        <v>44914</v>
      </c>
      <c r="H10" s="4">
        <v>1</v>
      </c>
      <c r="I10" s="4">
        <v>4</v>
      </c>
      <c r="J10" s="4">
        <v>4</v>
      </c>
      <c r="K10" s="4" t="s">
        <v>30</v>
      </c>
      <c r="L10" s="4">
        <v>548</v>
      </c>
      <c r="M10" s="4">
        <v>548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44906</v>
      </c>
      <c r="S10" s="6">
        <v>44917</v>
      </c>
      <c r="T10" s="4" t="s">
        <v>34</v>
      </c>
      <c r="U10" s="4">
        <v>548</v>
      </c>
      <c r="V10" s="4">
        <v>0</v>
      </c>
      <c r="W10" s="4">
        <v>0</v>
      </c>
      <c r="X10" s="4" t="s">
        <v>77</v>
      </c>
      <c r="Y10" s="4" t="s">
        <v>54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74</v>
      </c>
      <c r="E11" s="4" t="s">
        <v>79</v>
      </c>
      <c r="F11" s="6">
        <v>44912</v>
      </c>
      <c r="G11" s="6">
        <v>44914</v>
      </c>
      <c r="H11" s="4">
        <v>1</v>
      </c>
      <c r="I11" s="4">
        <v>2</v>
      </c>
      <c r="J11" s="4">
        <v>2</v>
      </c>
      <c r="K11" s="4" t="s">
        <v>30</v>
      </c>
      <c r="L11" s="4">
        <v>268</v>
      </c>
      <c r="M11" s="4">
        <v>268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44908</v>
      </c>
      <c r="S11" s="6">
        <v>44917</v>
      </c>
      <c r="T11" s="4" t="s">
        <v>34</v>
      </c>
      <c r="U11" s="4">
        <v>268</v>
      </c>
      <c r="V11" s="4">
        <v>0</v>
      </c>
      <c r="W11" s="4">
        <v>0</v>
      </c>
      <c r="X11" s="4" t="s">
        <v>81</v>
      </c>
      <c r="Y11" s="4" t="s">
        <v>54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44911</v>
      </c>
      <c r="G12" s="6">
        <v>44914</v>
      </c>
      <c r="H12" s="4">
        <v>1</v>
      </c>
      <c r="I12" s="4">
        <v>3</v>
      </c>
      <c r="J12" s="4">
        <v>3</v>
      </c>
      <c r="K12" s="4" t="s">
        <v>30</v>
      </c>
      <c r="L12" s="4">
        <v>366</v>
      </c>
      <c r="M12" s="4">
        <v>366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44910</v>
      </c>
      <c r="S12" s="6">
        <v>44917</v>
      </c>
      <c r="T12" s="4" t="s">
        <v>34</v>
      </c>
      <c r="U12" s="4">
        <v>366</v>
      </c>
      <c r="V12" s="4">
        <v>0</v>
      </c>
      <c r="W12" s="4">
        <v>0</v>
      </c>
      <c r="X12" s="4" t="s">
        <v>84</v>
      </c>
      <c r="Y12" s="4" t="s">
        <v>54</v>
      </c>
    </row>
    <row r="13" s="4" customFormat="1" spans="1:25">
      <c r="A13" s="4" t="s">
        <v>78</v>
      </c>
      <c r="B13" s="4" t="s">
        <v>26</v>
      </c>
      <c r="C13" s="4" t="s">
        <v>60</v>
      </c>
      <c r="D13" s="4" t="s">
        <v>74</v>
      </c>
      <c r="E13" s="4" t="s">
        <v>79</v>
      </c>
      <c r="F13" s="6">
        <v>44912</v>
      </c>
      <c r="G13" s="6">
        <v>44914</v>
      </c>
      <c r="H13" s="4">
        <v>1</v>
      </c>
      <c r="I13" s="4">
        <v>2</v>
      </c>
      <c r="J13" s="4">
        <v>2</v>
      </c>
      <c r="K13" s="4" t="s">
        <v>30</v>
      </c>
      <c r="L13" s="4">
        <v>-268</v>
      </c>
      <c r="M13" s="4">
        <v>-268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44908</v>
      </c>
      <c r="S13" s="6">
        <v>44917</v>
      </c>
      <c r="T13" s="4" t="s">
        <v>34</v>
      </c>
      <c r="U13" s="4">
        <v>-268</v>
      </c>
      <c r="V13" s="4">
        <v>0</v>
      </c>
      <c r="W13" s="4">
        <v>0</v>
      </c>
      <c r="X13" s="4" t="s">
        <v>81</v>
      </c>
      <c r="Y13" s="4" t="s">
        <v>54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44913</v>
      </c>
      <c r="G14" s="6">
        <v>44914</v>
      </c>
      <c r="H14" s="4">
        <v>3</v>
      </c>
      <c r="I14" s="4">
        <v>1</v>
      </c>
      <c r="J14" s="4">
        <v>3</v>
      </c>
      <c r="K14" s="4" t="s">
        <v>30</v>
      </c>
      <c r="L14" s="4">
        <v>114</v>
      </c>
      <c r="M14" s="4">
        <v>114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44913</v>
      </c>
      <c r="S14" s="6">
        <v>44917</v>
      </c>
      <c r="T14" s="4" t="s">
        <v>34</v>
      </c>
      <c r="U14" s="4">
        <v>114</v>
      </c>
      <c r="V14" s="4">
        <v>0</v>
      </c>
      <c r="W14" s="4">
        <v>0</v>
      </c>
      <c r="X14" s="4" t="s">
        <v>89</v>
      </c>
      <c r="Y14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F16" sqref="F1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5">
        <v>17353642331</v>
      </c>
      <c r="B2" s="6">
        <v>44911</v>
      </c>
      <c r="C2" s="6">
        <v>44914</v>
      </c>
      <c r="D2" s="4">
        <v>210</v>
      </c>
      <c r="E2" s="4" t="str">
        <f>VLOOKUP(A2,HOP!A:L,12,0)</f>
        <v>210.00</v>
      </c>
      <c r="F2" s="4" t="str">
        <f>VLOOKUP(A2,HOP!A:C,3,0)</f>
        <v>2418902</v>
      </c>
      <c r="G2" s="4">
        <f>D2-E2</f>
        <v>0</v>
      </c>
      <c r="H2" s="4" t="str">
        <f>$H$1&amp;F2</f>
        <v>，2418902</v>
      </c>
      <c r="I2" s="4" t="str">
        <f>VLOOKUP(A2,HOP!A:U,21,0)</f>
        <v>直连</v>
      </c>
    </row>
    <row r="3" s="4" customFormat="1" spans="1:9">
      <c r="A3" s="5">
        <v>21409101601</v>
      </c>
      <c r="B3" s="6">
        <v>44911</v>
      </c>
      <c r="C3" s="6">
        <v>44914</v>
      </c>
      <c r="D3" s="4">
        <v>318</v>
      </c>
      <c r="E3" s="4" t="str">
        <f>VLOOKUP(A3,HOP!A:L,12,0)</f>
        <v>318.00</v>
      </c>
      <c r="F3" s="4" t="str">
        <f>VLOOKUP(A3,HOP!A:C,3,0)</f>
        <v>2733830</v>
      </c>
      <c r="G3" s="4">
        <f t="shared" ref="G3:G12" si="0">D3-E3</f>
        <v>0</v>
      </c>
      <c r="H3" s="4" t="str">
        <f t="shared" ref="H3:H12" si="1">$H$1&amp;F3</f>
        <v>，2733830</v>
      </c>
      <c r="I3" s="4" t="str">
        <f>VLOOKUP(A3,HOP!A:U,21,0)</f>
        <v>直连</v>
      </c>
    </row>
    <row r="4" s="4" customFormat="1" spans="1:9">
      <c r="A4" s="5">
        <v>21431964857</v>
      </c>
      <c r="B4" s="6">
        <v>44912</v>
      </c>
      <c r="C4" s="6">
        <v>44914</v>
      </c>
      <c r="D4" s="4">
        <v>96</v>
      </c>
      <c r="E4" s="4" t="str">
        <f>VLOOKUP(A4,HOP!A:L,12,0)</f>
        <v>96.00</v>
      </c>
      <c r="F4" s="4" t="str">
        <f>VLOOKUP(A4,HOP!A:C,3,0)</f>
        <v>2736479</v>
      </c>
      <c r="G4" s="4">
        <f t="shared" si="0"/>
        <v>0</v>
      </c>
      <c r="H4" s="4" t="str">
        <f t="shared" si="1"/>
        <v>，2736479</v>
      </c>
      <c r="I4" s="4" t="str">
        <f>VLOOKUP(A4,HOP!A:U,21,0)</f>
        <v>直连</v>
      </c>
    </row>
    <row r="5" s="4" customFormat="1" spans="1:9">
      <c r="A5" s="5">
        <v>21810602552</v>
      </c>
      <c r="B5" s="6">
        <v>44912</v>
      </c>
      <c r="C5" s="6">
        <v>44914</v>
      </c>
      <c r="D5" s="4">
        <v>659</v>
      </c>
      <c r="E5" s="4" t="str">
        <f>VLOOKUP(A5,HOP!A:L,12,0)</f>
        <v>659.00</v>
      </c>
      <c r="F5" s="4" t="str">
        <f>VLOOKUP(A5,HOP!A:C,3,0)</f>
        <v>2803149</v>
      </c>
      <c r="G5" s="4">
        <f t="shared" si="0"/>
        <v>0</v>
      </c>
      <c r="H5" s="4" t="str">
        <f t="shared" si="1"/>
        <v>，2803149</v>
      </c>
      <c r="I5" s="4" t="str">
        <f>VLOOKUP(A5,HOP!A:U,21,0)</f>
        <v>直采</v>
      </c>
    </row>
    <row r="6" s="4" customFormat="1" hidden="1" spans="1:9">
      <c r="A6" s="5">
        <v>21822426576</v>
      </c>
      <c r="B6" s="6">
        <v>44911</v>
      </c>
      <c r="C6" s="6">
        <v>44914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21854548215</v>
      </c>
      <c r="B7" s="6">
        <v>44913</v>
      </c>
      <c r="C7" s="6">
        <v>44914</v>
      </c>
      <c r="D7" s="4">
        <v>94</v>
      </c>
      <c r="E7" s="4" t="str">
        <f>VLOOKUP(A7,HOP!A:L,12,0)</f>
        <v>94.00</v>
      </c>
      <c r="F7" s="4" t="str">
        <f>VLOOKUP(A7,HOP!A:C,3,0)</f>
        <v>2847548</v>
      </c>
      <c r="G7" s="4">
        <f t="shared" si="0"/>
        <v>0</v>
      </c>
      <c r="H7" s="4" t="str">
        <f t="shared" si="1"/>
        <v>，2847548</v>
      </c>
      <c r="I7" s="4" t="str">
        <f>VLOOKUP(A7,HOP!A:U,21,0)</f>
        <v>直采</v>
      </c>
    </row>
    <row r="8" s="4" customFormat="1" spans="1:9">
      <c r="A8" s="5">
        <v>21881440175</v>
      </c>
      <c r="B8" s="6">
        <v>44910</v>
      </c>
      <c r="C8" s="6">
        <v>44914</v>
      </c>
      <c r="D8" s="4">
        <v>5606</v>
      </c>
      <c r="E8" s="4" t="str">
        <f>VLOOKUP(A8,HOP!A:L,12,0)</f>
        <v>5606.00</v>
      </c>
      <c r="F8" s="4" t="str">
        <f>VLOOKUP(A8,HOP!A:C,3,0)</f>
        <v>2863063</v>
      </c>
      <c r="G8" s="4">
        <f t="shared" si="0"/>
        <v>0</v>
      </c>
      <c r="H8" s="4" t="str">
        <f t="shared" si="1"/>
        <v>，2863063</v>
      </c>
      <c r="I8" s="4" t="str">
        <f>VLOOKUP(A8,HOP!A:U,21,0)</f>
        <v>直采</v>
      </c>
    </row>
    <row r="9" s="4" customFormat="1" spans="1:9">
      <c r="A9" s="5">
        <v>21885750310</v>
      </c>
      <c r="B9" s="6">
        <v>44910</v>
      </c>
      <c r="C9" s="6">
        <v>44914</v>
      </c>
      <c r="D9" s="4">
        <v>548</v>
      </c>
      <c r="E9" s="4" t="str">
        <f>VLOOKUP(A9,HOP!A:L,12,0)</f>
        <v>548.00</v>
      </c>
      <c r="F9" s="4" t="str">
        <f>VLOOKUP(A9,HOP!A:C,3,0)</f>
        <v>2864334</v>
      </c>
      <c r="G9" s="4">
        <f t="shared" si="0"/>
        <v>0</v>
      </c>
      <c r="H9" s="4" t="str">
        <f t="shared" si="1"/>
        <v>，2864334</v>
      </c>
      <c r="I9" s="4" t="str">
        <f>VLOOKUP(A9,HOP!A:U,21,0)</f>
        <v>直连</v>
      </c>
    </row>
    <row r="10" s="4" customFormat="1" hidden="1" spans="1:9">
      <c r="A10" s="5">
        <v>21903919716</v>
      </c>
      <c r="B10" s="6">
        <v>44912</v>
      </c>
      <c r="C10" s="6">
        <v>44914</v>
      </c>
      <c r="D10" s="4">
        <v>0</v>
      </c>
      <c r="E10" s="4" t="str">
        <f>VLOOKUP(A10,HOP!A:L,12,0)</f>
        <v>0.00</v>
      </c>
      <c r="F10" s="4" t="str">
        <f>VLOOKUP(A10,HOP!A:C,3,0)</f>
        <v>2869322</v>
      </c>
      <c r="G10" s="4">
        <f t="shared" si="0"/>
        <v>0</v>
      </c>
      <c r="H10" s="4" t="str">
        <f t="shared" si="1"/>
        <v>，2869322</v>
      </c>
      <c r="I10" s="4" t="str">
        <f>VLOOKUP(A10,HOP!A:U,21,0)</f>
        <v>直连</v>
      </c>
    </row>
    <row r="11" s="4" customFormat="1" spans="1:9">
      <c r="A11" s="5">
        <v>999221925324641</v>
      </c>
      <c r="B11" s="6">
        <v>44911</v>
      </c>
      <c r="C11" s="6">
        <v>44914</v>
      </c>
      <c r="D11" s="4">
        <v>366</v>
      </c>
      <c r="E11" s="4" t="str">
        <f>VLOOKUP(A11,HOP!A:L,12,0)</f>
        <v>366.00</v>
      </c>
      <c r="F11" s="4" t="str">
        <f>VLOOKUP(A11,HOP!A:C,3,0)</f>
        <v>2874339</v>
      </c>
      <c r="G11" s="4">
        <f t="shared" si="0"/>
        <v>0</v>
      </c>
      <c r="H11" s="4" t="str">
        <f t="shared" si="1"/>
        <v>，2874339</v>
      </c>
      <c r="I11" s="4" t="str">
        <f>VLOOKUP(A11,HOP!A:U,21,0)</f>
        <v>直连</v>
      </c>
    </row>
    <row r="12" s="4" customFormat="1" spans="1:9">
      <c r="A12" s="5">
        <v>999221951138611</v>
      </c>
      <c r="B12" s="6">
        <v>44913</v>
      </c>
      <c r="C12" s="6">
        <v>44914</v>
      </c>
      <c r="D12" s="4">
        <v>114</v>
      </c>
      <c r="E12" s="4" t="str">
        <f>VLOOKUP(A12,HOP!A:L,12,0)</f>
        <v>114.00</v>
      </c>
      <c r="F12" s="4" t="str">
        <f>VLOOKUP(A12,HOP!A:C,3,0)</f>
        <v>2883613</v>
      </c>
      <c r="G12" s="4">
        <f t="shared" si="0"/>
        <v>0</v>
      </c>
      <c r="H12" s="4" t="str">
        <f t="shared" si="1"/>
        <v>，2883613</v>
      </c>
      <c r="I12" s="4" t="str">
        <f>VLOOKUP(A12,HOP!A:U,21,0)</f>
        <v>直连</v>
      </c>
    </row>
    <row r="14" spans="4:4">
      <c r="D14" s="4">
        <f>SUM(D2:D13)</f>
        <v>8011</v>
      </c>
    </row>
    <row r="16" spans="1:4">
      <c r="A16" s="4" t="s">
        <v>91</v>
      </c>
      <c r="C16" s="4">
        <v>6359</v>
      </c>
      <c r="D16" s="4">
        <v>49532.16</v>
      </c>
    </row>
    <row r="17" spans="1:4">
      <c r="A17" s="4" t="s">
        <v>92</v>
      </c>
      <c r="C17" s="4">
        <v>1652</v>
      </c>
      <c r="D17" s="4">
        <v>12867.92</v>
      </c>
    </row>
    <row r="18" spans="1:4">
      <c r="A18" s="4" t="s">
        <v>93</v>
      </c>
      <c r="C18" s="4">
        <f>SUBTOTAL(9,C16:C17)</f>
        <v>8011</v>
      </c>
      <c r="D18" s="4">
        <f>SUBTOTAL(9,D16:D17)</f>
        <v>62400.08</v>
      </c>
    </row>
    <row r="19" spans="1:1">
      <c r="A19" s="4" t="s">
        <v>94</v>
      </c>
    </row>
  </sheetData>
  <autoFilter ref="A1:X12">
    <filterColumn colId="3">
      <filters>
        <filter val="210"/>
        <filter val="94"/>
        <filter val="114"/>
        <filter val="96"/>
        <filter val="366"/>
        <filter val="5606"/>
        <filter val="318"/>
        <filter val="548"/>
        <filter val="6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3">
        <v>999221951138611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30</v>
      </c>
      <c r="K2" s="1" t="s">
        <v>121</v>
      </c>
      <c r="L2" s="1" t="s">
        <v>121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  <c r="V2" s="1" t="s">
        <v>130</v>
      </c>
    </row>
    <row r="3" s="1" customFormat="1" spans="1:22">
      <c r="A3" s="3">
        <v>999221925324641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  <c r="G3" s="1" t="s">
        <v>118</v>
      </c>
      <c r="H3" s="1" t="s">
        <v>119</v>
      </c>
      <c r="I3" s="1" t="s">
        <v>136</v>
      </c>
      <c r="J3" s="1" t="s">
        <v>30</v>
      </c>
      <c r="K3" s="1" t="s">
        <v>137</v>
      </c>
      <c r="L3" s="1" t="s">
        <v>137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138</v>
      </c>
      <c r="S3" s="1" t="s">
        <v>127</v>
      </c>
      <c r="T3" s="1" t="s">
        <v>128</v>
      </c>
      <c r="U3" s="1" t="s">
        <v>129</v>
      </c>
      <c r="V3" s="1" t="s">
        <v>139</v>
      </c>
    </row>
    <row r="4" s="1" customFormat="1" spans="1:22">
      <c r="A4" s="3">
        <v>21903919716</v>
      </c>
      <c r="B4" s="1" t="s">
        <v>140</v>
      </c>
      <c r="C4" s="1" t="s">
        <v>141</v>
      </c>
      <c r="D4" s="1" t="s">
        <v>133</v>
      </c>
      <c r="E4" s="1" t="s">
        <v>142</v>
      </c>
      <c r="F4" s="1" t="s">
        <v>143</v>
      </c>
      <c r="G4" s="1" t="s">
        <v>118</v>
      </c>
      <c r="H4" s="1" t="s">
        <v>119</v>
      </c>
      <c r="I4" s="1" t="s">
        <v>144</v>
      </c>
      <c r="J4" s="1" t="s">
        <v>30</v>
      </c>
      <c r="K4" s="1" t="s">
        <v>145</v>
      </c>
      <c r="L4" s="1" t="s">
        <v>123</v>
      </c>
      <c r="M4" s="1" t="s">
        <v>146</v>
      </c>
      <c r="N4" s="1" t="s">
        <v>147</v>
      </c>
      <c r="O4" s="1" t="s">
        <v>123</v>
      </c>
      <c r="P4" s="1" t="s">
        <v>124</v>
      </c>
      <c r="Q4" s="1" t="s">
        <v>125</v>
      </c>
      <c r="R4" s="1" t="s">
        <v>148</v>
      </c>
      <c r="S4" s="1" t="s">
        <v>127</v>
      </c>
      <c r="T4" s="1" t="s">
        <v>128</v>
      </c>
      <c r="U4" s="1" t="s">
        <v>129</v>
      </c>
      <c r="V4" s="1" t="s">
        <v>139</v>
      </c>
    </row>
    <row r="5" s="1" customFormat="1" spans="1:22">
      <c r="A5" s="3">
        <v>21885750310</v>
      </c>
      <c r="B5" s="1" t="s">
        <v>149</v>
      </c>
      <c r="C5" s="1" t="s">
        <v>150</v>
      </c>
      <c r="D5" s="1" t="s">
        <v>133</v>
      </c>
      <c r="E5" s="1" t="s">
        <v>151</v>
      </c>
      <c r="F5" s="1" t="s">
        <v>131</v>
      </c>
      <c r="G5" s="1" t="s">
        <v>118</v>
      </c>
      <c r="H5" s="1" t="s">
        <v>119</v>
      </c>
      <c r="I5" s="1" t="s">
        <v>152</v>
      </c>
      <c r="J5" s="1" t="s">
        <v>30</v>
      </c>
      <c r="K5" s="1" t="s">
        <v>153</v>
      </c>
      <c r="L5" s="1" t="s">
        <v>153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154</v>
      </c>
      <c r="S5" s="1" t="s">
        <v>127</v>
      </c>
      <c r="T5" s="1" t="s">
        <v>128</v>
      </c>
      <c r="U5" s="1" t="s">
        <v>129</v>
      </c>
      <c r="V5" s="1" t="s">
        <v>139</v>
      </c>
    </row>
    <row r="6" s="1" customFormat="1" spans="1:22">
      <c r="A6" s="3">
        <v>21881440175</v>
      </c>
      <c r="B6" s="1" t="s">
        <v>155</v>
      </c>
      <c r="C6" s="1" t="s">
        <v>156</v>
      </c>
      <c r="D6" s="1" t="s">
        <v>157</v>
      </c>
      <c r="E6" s="1" t="s">
        <v>158</v>
      </c>
      <c r="F6" s="1" t="s">
        <v>131</v>
      </c>
      <c r="G6" s="1" t="s">
        <v>118</v>
      </c>
      <c r="H6" s="1" t="s">
        <v>119</v>
      </c>
      <c r="I6" s="1" t="s">
        <v>159</v>
      </c>
      <c r="J6" s="1" t="s">
        <v>30</v>
      </c>
      <c r="K6" s="1" t="s">
        <v>160</v>
      </c>
      <c r="L6" s="1" t="s">
        <v>160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161</v>
      </c>
      <c r="S6" s="1" t="s">
        <v>127</v>
      </c>
      <c r="T6" s="1" t="s">
        <v>128</v>
      </c>
      <c r="U6" s="1" t="s">
        <v>162</v>
      </c>
      <c r="V6" s="1" t="s">
        <v>163</v>
      </c>
    </row>
    <row r="7" s="1" customFormat="1" spans="1:22">
      <c r="A7" s="3">
        <v>21854548215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114</v>
      </c>
      <c r="G7" s="1" t="s">
        <v>118</v>
      </c>
      <c r="H7" s="1" t="s">
        <v>119</v>
      </c>
      <c r="I7" s="1" t="s">
        <v>168</v>
      </c>
      <c r="J7" s="1" t="s">
        <v>30</v>
      </c>
      <c r="K7" s="1" t="s">
        <v>169</v>
      </c>
      <c r="L7" s="1" t="s">
        <v>169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170</v>
      </c>
      <c r="S7" s="1" t="s">
        <v>127</v>
      </c>
      <c r="T7" s="1" t="s">
        <v>128</v>
      </c>
      <c r="U7" s="1" t="s">
        <v>162</v>
      </c>
      <c r="V7" s="1" t="s">
        <v>139</v>
      </c>
    </row>
    <row r="8" s="1" customFormat="1" spans="1:22">
      <c r="A8" s="3">
        <v>21810602552</v>
      </c>
      <c r="B8" s="1" t="s">
        <v>171</v>
      </c>
      <c r="C8" s="1" t="s">
        <v>172</v>
      </c>
      <c r="D8" s="1" t="s">
        <v>173</v>
      </c>
      <c r="E8" s="1" t="s">
        <v>174</v>
      </c>
      <c r="F8" s="1" t="s">
        <v>143</v>
      </c>
      <c r="G8" s="1" t="s">
        <v>118</v>
      </c>
      <c r="H8" s="1" t="s">
        <v>119</v>
      </c>
      <c r="I8" s="1" t="s">
        <v>175</v>
      </c>
      <c r="J8" s="1" t="s">
        <v>30</v>
      </c>
      <c r="K8" s="1" t="s">
        <v>176</v>
      </c>
      <c r="L8" s="1" t="s">
        <v>176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177</v>
      </c>
      <c r="S8" s="1" t="s">
        <v>127</v>
      </c>
      <c r="T8" s="1" t="s">
        <v>128</v>
      </c>
      <c r="U8" s="1" t="s">
        <v>162</v>
      </c>
      <c r="V8" s="1" t="s">
        <v>178</v>
      </c>
    </row>
    <row r="9" s="1" customFormat="1" spans="1:22">
      <c r="A9" s="3">
        <v>21431964857</v>
      </c>
      <c r="B9" s="1" t="s">
        <v>179</v>
      </c>
      <c r="C9" s="1" t="s">
        <v>180</v>
      </c>
      <c r="D9" s="1" t="s">
        <v>181</v>
      </c>
      <c r="E9" s="1" t="s">
        <v>182</v>
      </c>
      <c r="F9" s="1" t="s">
        <v>143</v>
      </c>
      <c r="G9" s="1" t="s">
        <v>118</v>
      </c>
      <c r="H9" s="1" t="s">
        <v>119</v>
      </c>
      <c r="I9" s="1" t="s">
        <v>183</v>
      </c>
      <c r="J9" s="1" t="s">
        <v>30</v>
      </c>
      <c r="K9" s="1" t="s">
        <v>184</v>
      </c>
      <c r="L9" s="1" t="s">
        <v>184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185</v>
      </c>
      <c r="S9" s="1" t="s">
        <v>127</v>
      </c>
      <c r="T9" s="1" t="s">
        <v>128</v>
      </c>
      <c r="U9" s="1" t="s">
        <v>129</v>
      </c>
      <c r="V9" s="1" t="s">
        <v>130</v>
      </c>
    </row>
    <row r="10" s="1" customFormat="1" spans="1:22">
      <c r="A10" s="3">
        <v>21409101601</v>
      </c>
      <c r="B10" s="1" t="s">
        <v>186</v>
      </c>
      <c r="C10" s="1" t="s">
        <v>187</v>
      </c>
      <c r="D10" s="1" t="s">
        <v>188</v>
      </c>
      <c r="E10" s="1" t="s">
        <v>189</v>
      </c>
      <c r="F10" s="1" t="s">
        <v>135</v>
      </c>
      <c r="G10" s="1" t="s">
        <v>118</v>
      </c>
      <c r="H10" s="1" t="s">
        <v>119</v>
      </c>
      <c r="I10" s="1" t="s">
        <v>190</v>
      </c>
      <c r="J10" s="1" t="s">
        <v>30</v>
      </c>
      <c r="K10" s="1" t="s">
        <v>191</v>
      </c>
      <c r="L10" s="1" t="s">
        <v>191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192</v>
      </c>
      <c r="S10" s="1" t="s">
        <v>127</v>
      </c>
      <c r="T10" s="1" t="s">
        <v>128</v>
      </c>
      <c r="U10" s="1" t="s">
        <v>129</v>
      </c>
      <c r="V10" s="1" t="s">
        <v>139</v>
      </c>
    </row>
    <row r="11" s="1" customFormat="1" spans="1:22">
      <c r="A11" s="3">
        <v>17353642331</v>
      </c>
      <c r="B11" s="1" t="s">
        <v>193</v>
      </c>
      <c r="C11" s="1" t="s">
        <v>194</v>
      </c>
      <c r="D11" s="1" t="s">
        <v>195</v>
      </c>
      <c r="E11" s="1" t="s">
        <v>196</v>
      </c>
      <c r="F11" s="1" t="s">
        <v>135</v>
      </c>
      <c r="G11" s="1" t="s">
        <v>118</v>
      </c>
      <c r="H11" s="1" t="s">
        <v>119</v>
      </c>
      <c r="I11" s="1" t="s">
        <v>197</v>
      </c>
      <c r="J11" s="1" t="s">
        <v>30</v>
      </c>
      <c r="K11" s="1" t="s">
        <v>198</v>
      </c>
      <c r="L11" s="1" t="s">
        <v>198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199</v>
      </c>
      <c r="S11" s="1" t="s">
        <v>200</v>
      </c>
      <c r="T11" s="1" t="s">
        <v>128</v>
      </c>
      <c r="U11" s="1" t="s">
        <v>129</v>
      </c>
      <c r="V11" s="1" t="s">
        <v>201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2022-12-22T02:44:25Z</dcterms:created>
  <dcterms:modified xsi:type="dcterms:W3CDTF">2022-12-22T02:51:13Z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CBC5AA30C3A6478EBC298222DA27438A</vt:lpwstr>
  </property>
  <property fmtid="{D5CDD505-2E9C-101B-9397-08002B2CF9AE}" pid="3" name="KSOProductBuildVer">
    <vt:lpwstr>2052-11.1.0.12980</vt:lpwstr>
  </property>
</Properties>
</file>