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<sst xmlns="http://schemas.openxmlformats.org/spreadsheetml/2006/main" count="129" uniqueCount="88">
  <si>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</si>
  <si>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</si>
  <si>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</si>
  <si>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</si>
  <si>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</si>
  <si>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</si>
  <si>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</si>
  <si>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</si>
  <si>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</si>
  <si>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</si>
  <si>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</si>
  <si>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</si>
  <si>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</si>
  <si>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</si>
  <si>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</si>
  <si>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</si>
  <si>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</si>
  <si>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</si>
  <si>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</si>
  <si>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</si>
  <si>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</si>
  <si>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</si>
  <si>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</si>
  <si>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</si>
  <si>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</si>
  <si>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999221854398765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</si>
  <si>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</si>
  <si>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</si>
  <si>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</si>
  <si>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</si>
  <si>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</si>
  <si>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杨国材</t>
  </si>
  <si>
    <t>CA363221223CNY</t>
  </si>
  <si>
    <t>未提现</t>
  </si>
  <si>
    <t>携程开票</t>
  </si>
  <si>
    <t xml:space="preserve">	</t>
  </si>
  <si>
    <t>退单</t>
  </si>
  <si>
    <t xml:space="preserve">999221858928796	</t>
  </si>
  <si>
    <t>谢顺生</t>
  </si>
  <si>
    <t xml:space="preserve">999221858971301	</t>
  </si>
  <si>
    <t>[梅州]梅州客都大酒店(100660732)</t>
  </si>
  <si>
    <t>商务大床房&lt;特惠专享&gt;&lt;双人入住&gt;&lt;双早&gt;</t>
  </si>
  <si>
    <t>凌志晖</t>
  </si>
  <si>
    <t xml:space="preserve">2855062	</t>
  </si>
  <si>
    <t>，</t>
  </si>
  <si>
    <t>999221854398765</t>
  </si>
  <si>
    <t>202212230936540068</t>
  </si>
  <si>
    <t>999221858928796</t>
  </si>
  <si>
    <t>202212071941280071</t>
  </si>
  <si>
    <t>A221223092039481</t>
  </si>
  <si>
    <t>房集：i221223150941 655.7元</t>
  </si>
  <si>
    <t>CNY / HKD 当前参考汇率: 1.112438423</t>
  </si>
  <si>
    <t>总计：869.9 CNY/
967.71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</si>
  <si>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</si>
  <si>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</si>
  <si>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</si>
  <si>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</si>
  <si>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</si>
  <si>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</si>
  <si>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</si>
  <si>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</si>
  <si>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</si>
  <si>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</si>
  <si>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</si>
  <si>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</si>
  <si>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</si>
  <si>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</si>
  <si>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</si>
  <si>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</si>
  <si>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</si>
  <si>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</si>
  <si>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</si>
  <si>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2022-12-07</t>
  </si>
  <si>
    <t>2855062</t>
  </si>
  <si>
    <t>梅州客都大酒店</t>
  </si>
  <si>
    <t>2022-12-08</t>
  </si>
  <si>
    <t>退房日周结</t>
  </si>
  <si>
    <t>214.20</t>
  </si>
  <si>
    <t>RMB</t>
  </si>
  <si>
    <t>0</t>
  </si>
  <si>
    <t>0.00</t>
  </si>
  <si>
    <t>携程国内直连(DD)</t>
  </si>
  <si>
    <t>01.011249</t>
  </si>
  <si>
    <t>2022-12-07 19:54:28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</si>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</sst>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438150</xdr:colOff>
      <xdr:row>45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87025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44903</v>
      </c>
      <c r="H2" s="4">
        <v>1</v>
      </c>
      <c r="I2" s="4">
        <v>2</v>
      </c>
      <c r="J2" s="4">
        <v>2</v>
      </c>
      <c r="K2" s="4" t="s">
        <v>30</v>
      </c>
      <c r="L2" s="4">
        <v>687</v>
      </c>
      <c r="M2" s="4">
        <v>687</v>
      </c>
      <c r="N2" s="4" t="s">
        <v>31</v>
      </c>
      <c r="O2" s="4" t="s">
        <v>32</v>
      </c>
      <c r="P2" s="4" t="s">
        <v>33</v>
      </c>
      <c r="Q2" s="4">
        <v>0</v>
      </c>
      <c r="R2" s="7">
        <v>44900</v>
      </c>
      <c r="S2" s="6">
        <v>44918</v>
      </c>
      <c r="T2" s="4" t="s">
        <v>34</v>
      </c>
      <c r="U2" s="4">
        <v>687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44901</v>
      </c>
      <c r="G3" s="6">
        <v>44903</v>
      </c>
      <c r="H3" s="4">
        <v>1</v>
      </c>
      <c r="I3" s="4">
        <v>2</v>
      </c>
      <c r="J3" s="4">
        <v>2</v>
      </c>
      <c r="K3" s="4" t="s">
        <v>30</v>
      </c>
      <c r="L3" s="4">
        <v>-343.5</v>
      </c>
      <c r="M3" s="4">
        <v>-343.5</v>
      </c>
      <c r="N3" s="4" t="s">
        <v>31</v>
      </c>
      <c r="O3" s="4" t="s">
        <v>32</v>
      </c>
      <c r="P3" s="4" t="s">
        <v>33</v>
      </c>
      <c r="Q3" s="4">
        <v>0</v>
      </c>
      <c r="R3" s="7">
        <v>44900.4072106481</v>
      </c>
      <c r="S3" s="6">
        <v>44918</v>
      </c>
      <c r="T3" s="4" t="s">
        <v>34</v>
      </c>
      <c r="U3" s="4">
        <v>-343.5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44902</v>
      </c>
      <c r="G4" s="6">
        <v>44903</v>
      </c>
      <c r="H4" s="4">
        <v>1</v>
      </c>
      <c r="I4" s="4">
        <v>1</v>
      </c>
      <c r="J4" s="4">
        <v>1</v>
      </c>
      <c r="K4" s="4" t="s">
        <v>30</v>
      </c>
      <c r="L4" s="4">
        <v>312.2</v>
      </c>
      <c r="M4" s="4">
        <v>312.2</v>
      </c>
      <c r="N4" s="4" t="s">
        <v>38</v>
      </c>
      <c r="O4" s="4" t="s">
        <v>32</v>
      </c>
      <c r="P4" s="4" t="s">
        <v>33</v>
      </c>
      <c r="Q4" s="4">
        <v>0</v>
      </c>
      <c r="R4" s="7">
        <v>44902</v>
      </c>
      <c r="S4" s="6">
        <v>44918</v>
      </c>
      <c r="T4" s="4" t="s">
        <v>34</v>
      </c>
      <c r="U4" s="4">
        <v>312.2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39</v>
      </c>
      <c r="B5" s="4" t="s">
        <v>26</v>
      </c>
      <c r="C5" s="4" t="s">
        <v>27</v>
      </c>
      <c r="D5" s="4" t="s">
        <v>40</v>
      </c>
      <c r="E5" s="4" t="s">
        <v>41</v>
      </c>
      <c r="F5" s="6">
        <v>44902</v>
      </c>
      <c r="G5" s="6">
        <v>44903</v>
      </c>
      <c r="H5" s="4">
        <v>1</v>
      </c>
      <c r="I5" s="4">
        <v>1</v>
      </c>
      <c r="J5" s="4">
        <v>1</v>
      </c>
      <c r="K5" s="4" t="s">
        <v>30</v>
      </c>
      <c r="L5" s="4">
        <v>214.2</v>
      </c>
      <c r="M5" s="4">
        <v>214.2</v>
      </c>
      <c r="N5" s="4" t="s">
        <v>42</v>
      </c>
      <c r="O5" s="4" t="s">
        <v>32</v>
      </c>
      <c r="P5" s="4" t="s">
        <v>33</v>
      </c>
      <c r="Q5" s="4">
        <v>0</v>
      </c>
      <c r="R5" s="7">
        <v>44902</v>
      </c>
      <c r="S5" s="6">
        <v>44918</v>
      </c>
      <c r="T5" s="4" t="s">
        <v>34</v>
      </c>
      <c r="U5" s="4">
        <v>214.2</v>
      </c>
      <c r="V5" s="4">
        <v>0</v>
      </c>
      <c r="W5" s="4">
        <v>0</v>
      </c>
      <c r="X5" s="4" t="s">
        <v>43</v>
      </c>
      <c r="Y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9" sqref="A9:C12"/>
    </sheetView>
  </sheetViews>
  <sheetFormatPr defaultColWidth="9" defaultRowHeight="13.5"/>
  <cols>
    <col min="1" max="1" width="18.625" style="4" customWidth="1"/>
    <col min="2" max="3" width="10.375" style="4"/>
    <col min="4" max="4" width="9" style="4"/>
    <col min="5" max="5" width="11.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10">
      <c r="A2" s="8" t="s">
        <v>45</v>
      </c>
      <c r="B2" s="6">
        <v>44901</v>
      </c>
      <c r="C2" s="6">
        <v>44903</v>
      </c>
      <c r="D2" s="4">
        <v>343.5</v>
      </c>
      <c r="E2" s="4">
        <v>343.5</v>
      </c>
      <c r="F2" s="9" t="s">
        <v>46</v>
      </c>
      <c r="G2" s="4">
        <f>D2-E2</f>
        <v>0</v>
      </c>
      <c r="H2" s="4" t="str">
        <f>$H$1&amp;F2</f>
        <v>，202212230936540068</v>
      </c>
      <c r="I2" s="4" t="e">
        <f>VLOOKUP(A2,HOP!A:U,21,0)</f>
        <v>#N/A</v>
      </c>
      <c r="J2" s="4">
        <v>12.23</v>
      </c>
    </row>
    <row r="3" s="4" customFormat="1" spans="1:10">
      <c r="A3" s="8" t="s">
        <v>47</v>
      </c>
      <c r="B3" s="6">
        <v>44902</v>
      </c>
      <c r="C3" s="6">
        <v>44903</v>
      </c>
      <c r="D3" s="4">
        <v>312.2</v>
      </c>
      <c r="E3" s="4">
        <v>312.2</v>
      </c>
      <c r="F3" s="9" t="s">
        <v>48</v>
      </c>
      <c r="G3" s="4">
        <f>D3-E3</f>
        <v>0</v>
      </c>
      <c r="H3" s="4" t="str">
        <f>$H$1&amp;F3</f>
        <v>，202212071941280071</v>
      </c>
      <c r="I3" s="4" t="e">
        <f>VLOOKUP(A3,HOP!A:U,21,0)</f>
        <v>#N/A</v>
      </c>
      <c r="J3" s="4">
        <v>12.7</v>
      </c>
    </row>
    <row r="4" s="4" customFormat="1" spans="1:9">
      <c r="A4" s="5">
        <v>999221858971301</v>
      </c>
      <c r="B4" s="6">
        <v>44902</v>
      </c>
      <c r="C4" s="6">
        <v>44903</v>
      </c>
      <c r="D4" s="4">
        <v>214.2</v>
      </c>
      <c r="E4" s="4" t="str">
        <f>VLOOKUP(A4,HOP!A:L,12,0)</f>
        <v>214.20</v>
      </c>
      <c r="F4" s="4" t="str">
        <f>VLOOKUP(A4,HOP!A:C,3,0)</f>
        <v>2855062</v>
      </c>
      <c r="G4" s="4">
        <f>D4-E4</f>
        <v>0</v>
      </c>
      <c r="H4" s="4" t="str">
        <f>$H$1&amp;F4</f>
        <v>，2855062</v>
      </c>
      <c r="I4" s="4" t="str">
        <f>VLOOKUP(A4,HOP!A:U,21,0)</f>
        <v>直采</v>
      </c>
    </row>
    <row r="6" spans="4:4">
      <c r="D6" s="4">
        <f>SUM(D2:D5)</f>
        <v>869.9</v>
      </c>
    </row>
    <row r="9" spans="1:3">
      <c r="A9" s="4" t="s">
        <v>49</v>
      </c>
      <c r="B9" s="4">
        <v>214.2</v>
      </c>
      <c r="C9" s="4">
        <v>238.28</v>
      </c>
    </row>
    <row r="10" spans="1:3">
      <c r="A10" s="4" t="s">
        <v>50</v>
      </c>
      <c r="B10" s="4">
        <v>655.7</v>
      </c>
      <c r="C10" s="4">
        <v>729.43</v>
      </c>
    </row>
    <row r="11" spans="1:3">
      <c r="A11" s="4" t="s">
        <v>51</v>
      </c>
      <c r="B11" s="4">
        <f>SUM(B9:B10)</f>
        <v>869.9</v>
      </c>
      <c r="C11" s="4">
        <f>SUM(C9:C10)</f>
        <v>967.71</v>
      </c>
    </row>
    <row r="12" spans="1:1">
      <c r="A12" s="4" t="s">
        <v>52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999221858971301</v>
      </c>
      <c r="B2" s="1" t="s">
        <v>72</v>
      </c>
      <c r="C2" s="1" t="s">
        <v>73</v>
      </c>
      <c r="D2" s="1" t="s">
        <v>74</v>
      </c>
      <c r="E2" s="1" t="s">
        <v>42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2022-12-23T01:06:00Z</dcterms:created>
  <dcterms:modified xsi:type="dcterms:W3CDTF">2022-12-23T07:11:13Z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2853647CD7A04202AD8639A61B47B219</vt:lpwstr>
  </property>
  <property fmtid="{D5CDD505-2E9C-101B-9397-08002B2CF9AE}" pid="3" name="KSOProductBuildVer">
    <vt:lpwstr>2052-11.1.0.12980</vt:lpwstr>
  </property>
</Properties>
</file>