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<sst xmlns="http://schemas.openxmlformats.org/spreadsheetml/2006/main" count="199" uniqueCount="108">
  <si>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</si>
  <si>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</si>
  <si>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</si>
  <si>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</si>
  <si>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</si>
  <si>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</si>
  <si>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</si>
  <si>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</si>
  <si>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</si>
  <si>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</si>
  <si>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</si>
  <si>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</si>
  <si>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</si>
  <si>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</si>
  <si>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</si>
  <si>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</si>
  <si>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</si>
  <si>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</si>
  <si>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</si>
  <si>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</si>
  <si>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</si>
  <si>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</si>
  <si>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</si>
  <si>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</si>
  <si>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</si>
  <si>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21839516606	</t>
  </si>
  <si>
    <t>Ctrip</t>
  </si>
  <si>
    <t>正常</t>
  </si>
  <si>
    <t>[台北]台北花园大酒店(Taipei Garden Hotel)(80941308)</t>
  </si>
  <si>
    <t>雅致双床房&lt;至多8间&gt;&lt;2人入住&gt;</t>
  </si>
  <si>
    <t>CNY</t>
  </si>
  <si>
    <t>SUNG/JE HYUN</t>
  </si>
  <si>
    <t>CA13744221223CNY</t>
  </si>
  <si>
    <t>未提现</t>
  </si>
  <si>
    <t>携程开票</t>
  </si>
  <si>
    <t xml:space="preserve">2822685	</t>
  </si>
  <si>
    <t xml:space="preserve">	</t>
  </si>
  <si>
    <t xml:space="preserve">999221856075763	</t>
  </si>
  <si>
    <t>[嘉义市]嘉义洄嘉居行旅(Back Home Hotel)(80942045)</t>
  </si>
  <si>
    <t>经济双人房（无窗）&lt;至多8间&gt;&lt;2人入住&gt;&lt;早餐&gt;</t>
  </si>
  <si>
    <t>CHEN/KUEIFANGKUEIFANG</t>
  </si>
  <si>
    <t xml:space="preserve">2850403	</t>
  </si>
  <si>
    <t>取消</t>
  </si>
  <si>
    <t xml:space="preserve">999221858851472	</t>
  </si>
  <si>
    <t>[宁波]7天优品宁波镇海红星广场店(82487712)</t>
  </si>
  <si>
    <t>精选特优房&lt;至多8间&gt;&lt;2人入住&gt;</t>
  </si>
  <si>
    <t>吴东</t>
  </si>
  <si>
    <t xml:space="preserve">2854848	</t>
  </si>
  <si>
    <t xml:space="preserve">104885475134	</t>
  </si>
  <si>
    <t xml:space="preserve">999221859305370	</t>
  </si>
  <si>
    <t>[上海]上海Meego米果青文酒店(93872628)</t>
  </si>
  <si>
    <t>非凡大床房&lt;至多8间&gt;&lt;2人入住&gt;</t>
  </si>
  <si>
    <t>吴欣桐</t>
  </si>
  <si>
    <t xml:space="preserve">2855522	</t>
  </si>
  <si>
    <t>，</t>
  </si>
  <si>
    <t>1891 CNY</t>
  </si>
  <si>
    <t>A221223103424481</t>
  </si>
  <si>
    <t>总计：1891元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</si>
  <si>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</si>
  <si>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</si>
  <si>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</si>
  <si>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</si>
  <si>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</si>
  <si>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</si>
  <si>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</si>
  <si>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</si>
  <si>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</si>
  <si>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</si>
  <si>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</si>
  <si>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</si>
  <si>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</si>
  <si>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</si>
  <si>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</si>
  <si>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</si>
  <si>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</si>
  <si>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</si>
  <si>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</si>
  <si>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2022-12-07</t>
  </si>
  <si>
    <t>2855522</t>
  </si>
  <si>
    <t>上海Meego米果青文酒店</t>
  </si>
  <si>
    <t>2022-12-08</t>
  </si>
  <si>
    <t>退房日月结</t>
  </si>
  <si>
    <t>236.00</t>
  </si>
  <si>
    <t>RMB</t>
  </si>
  <si>
    <t>0</t>
  </si>
  <si>
    <t>0.00</t>
  </si>
  <si>
    <t>携程汇登国内直连</t>
  </si>
  <si>
    <t>01.011264</t>
  </si>
  <si>
    <t>2022-12-07 22:35:41</t>
  </si>
  <si>
    <t>否</t>
  </si>
  <si>
    <t>广州汇登信息科技有限公司</t>
  </si>
  <si>
    <t>直连</t>
  </si>
  <si>
    <t>中国</t>
  </si>
  <si>
    <t>2854848</t>
  </si>
  <si>
    <t>7天优品·宁波镇海红星广场店</t>
  </si>
  <si>
    <t>150.00</t>
  </si>
  <si>
    <t>2022-12-07 18:48:49</t>
  </si>
  <si>
    <t>2022-12-06</t>
  </si>
  <si>
    <t>2850403</t>
  </si>
  <si>
    <t>嘉义洄嘉居行旅</t>
  </si>
  <si>
    <t>CHEN KUEIFANGKUEIFANG</t>
  </si>
  <si>
    <t>2022-12-06 09:44:15</t>
  </si>
  <si>
    <t>2022-11-25</t>
  </si>
  <si>
    <t>2822685</t>
  </si>
  <si>
    <t>台北花园大酒店</t>
  </si>
  <si>
    <t>SUNG JE HYUN</t>
  </si>
  <si>
    <t>1505.00</t>
  </si>
  <si>
    <t>2022-11-25 11:59:09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</si>
</sst>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44903</v>
      </c>
      <c r="H2" s="4">
        <v>1</v>
      </c>
      <c r="I2" s="4">
        <v>2</v>
      </c>
      <c r="J2" s="4">
        <v>2</v>
      </c>
      <c r="K2" s="4" t="s">
        <v>30</v>
      </c>
      <c r="L2" s="4">
        <v>1505</v>
      </c>
      <c r="M2" s="4">
        <v>1505</v>
      </c>
      <c r="N2" s="4" t="s">
        <v>31</v>
      </c>
      <c r="O2" s="4" t="s">
        <v>32</v>
      </c>
      <c r="P2" s="4" t="s">
        <v>33</v>
      </c>
      <c r="Q2" s="4">
        <v>0</v>
      </c>
      <c r="R2" s="7">
        <v>44890</v>
      </c>
      <c r="S2" s="6">
        <v>44918</v>
      </c>
      <c r="T2" s="4" t="s">
        <v>34</v>
      </c>
      <c r="U2" s="4">
        <v>1505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44902</v>
      </c>
      <c r="G3" s="6">
        <v>44903</v>
      </c>
      <c r="H3" s="4">
        <v>1</v>
      </c>
      <c r="I3" s="4">
        <v>1</v>
      </c>
      <c r="J3" s="4">
        <v>1</v>
      </c>
      <c r="K3" s="4" t="s">
        <v>30</v>
      </c>
      <c r="L3" s="4">
        <v>230</v>
      </c>
      <c r="M3" s="4">
        <v>230</v>
      </c>
      <c r="N3" s="4" t="s">
        <v>40</v>
      </c>
      <c r="O3" s="4" t="s">
        <v>32</v>
      </c>
      <c r="P3" s="4" t="s">
        <v>33</v>
      </c>
      <c r="Q3" s="4">
        <v>0</v>
      </c>
      <c r="R3" s="7">
        <v>44901</v>
      </c>
      <c r="S3" s="6">
        <v>44918</v>
      </c>
      <c r="T3" s="4" t="s">
        <v>34</v>
      </c>
      <c r="U3" s="4">
        <v>230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44902</v>
      </c>
      <c r="G4" s="6">
        <v>44903</v>
      </c>
      <c r="H4" s="4">
        <v>1</v>
      </c>
      <c r="I4" s="4">
        <v>1</v>
      </c>
      <c r="J4" s="4">
        <v>1</v>
      </c>
      <c r="K4" s="4" t="s">
        <v>30</v>
      </c>
      <c r="L4" s="4">
        <v>-230</v>
      </c>
      <c r="M4" s="4">
        <v>-230</v>
      </c>
      <c r="N4" s="4" t="s">
        <v>40</v>
      </c>
      <c r="O4" s="4" t="s">
        <v>32</v>
      </c>
      <c r="P4" s="4" t="s">
        <v>33</v>
      </c>
      <c r="Q4" s="4">
        <v>0</v>
      </c>
      <c r="R4" s="7">
        <v>44901</v>
      </c>
      <c r="S4" s="6">
        <v>44918</v>
      </c>
      <c r="T4" s="4" t="s">
        <v>34</v>
      </c>
      <c r="U4" s="4">
        <v>-230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44902</v>
      </c>
      <c r="G5" s="6">
        <v>44903</v>
      </c>
      <c r="H5" s="4">
        <v>1</v>
      </c>
      <c r="I5" s="4">
        <v>1</v>
      </c>
      <c r="J5" s="4">
        <v>1</v>
      </c>
      <c r="K5" s="4" t="s">
        <v>30</v>
      </c>
      <c r="L5" s="4">
        <v>150</v>
      </c>
      <c r="M5" s="4">
        <v>150</v>
      </c>
      <c r="N5" s="4" t="s">
        <v>46</v>
      </c>
      <c r="O5" s="4" t="s">
        <v>32</v>
      </c>
      <c r="P5" s="4" t="s">
        <v>33</v>
      </c>
      <c r="Q5" s="4">
        <v>0</v>
      </c>
      <c r="R5" s="7">
        <v>44902</v>
      </c>
      <c r="S5" s="6">
        <v>44918</v>
      </c>
      <c r="T5" s="4" t="s">
        <v>34</v>
      </c>
      <c r="U5" s="4">
        <v>150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44902</v>
      </c>
      <c r="G6" s="6">
        <v>44903</v>
      </c>
      <c r="H6" s="4">
        <v>1</v>
      </c>
      <c r="I6" s="4">
        <v>1</v>
      </c>
      <c r="J6" s="4">
        <v>1</v>
      </c>
      <c r="K6" s="4" t="s">
        <v>30</v>
      </c>
      <c r="L6" s="4">
        <v>236</v>
      </c>
      <c r="M6" s="4">
        <v>236</v>
      </c>
      <c r="N6" s="4" t="s">
        <v>52</v>
      </c>
      <c r="O6" s="4" t="s">
        <v>32</v>
      </c>
      <c r="P6" s="4" t="s">
        <v>33</v>
      </c>
      <c r="Q6" s="4">
        <v>0</v>
      </c>
      <c r="R6" s="7">
        <v>44902</v>
      </c>
      <c r="S6" s="6">
        <v>44918</v>
      </c>
      <c r="T6" s="4" t="s">
        <v>34</v>
      </c>
      <c r="U6" s="4">
        <v>236</v>
      </c>
      <c r="V6" s="4">
        <v>0</v>
      </c>
      <c r="W6" s="4">
        <v>0</v>
      </c>
      <c r="X6" s="4" t="s">
        <v>53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21839516606</v>
      </c>
      <c r="B2" s="6">
        <v>44901</v>
      </c>
      <c r="C2" s="6">
        <v>44903</v>
      </c>
      <c r="D2" s="4">
        <v>1505</v>
      </c>
      <c r="E2" s="4" t="str">
        <f>VLOOKUP(A2,HOP!A:L,12,0)</f>
        <v>1505.00</v>
      </c>
      <c r="F2" s="4" t="str">
        <f>VLOOKUP(A2,HOP!A:C,3,0)</f>
        <v>2822685</v>
      </c>
      <c r="G2" s="4">
        <f>D2-E2</f>
        <v>0</v>
      </c>
      <c r="H2" s="4" t="str">
        <f>$H$1&amp;F2</f>
        <v>，2822685</v>
      </c>
      <c r="I2" s="4" t="str">
        <f>VLOOKUP(A2,HOP!A:U,21,0)</f>
        <v>直连</v>
      </c>
    </row>
    <row r="3" s="4" customFormat="1" spans="1:9">
      <c r="A3" s="5">
        <v>999221856075763</v>
      </c>
      <c r="B3" s="6">
        <v>44902</v>
      </c>
      <c r="C3" s="6">
        <v>44903</v>
      </c>
      <c r="D3" s="4">
        <v>0</v>
      </c>
      <c r="E3" s="4" t="str">
        <f>VLOOKUP(A3,HOP!A:L,12,0)</f>
        <v>0.00</v>
      </c>
      <c r="F3" s="4" t="str">
        <f>VLOOKUP(A3,HOP!A:C,3,0)</f>
        <v>2850403</v>
      </c>
      <c r="G3" s="4">
        <f>D3-E3</f>
        <v>0</v>
      </c>
      <c r="H3" s="4" t="str">
        <f>$H$1&amp;F3</f>
        <v>，2850403</v>
      </c>
      <c r="I3" s="4" t="str">
        <f>VLOOKUP(A3,HOP!A:U,21,0)</f>
        <v>直连</v>
      </c>
    </row>
    <row r="4" s="4" customFormat="1" spans="1:9">
      <c r="A4" s="5">
        <v>999221858851472</v>
      </c>
      <c r="B4" s="6">
        <v>44902</v>
      </c>
      <c r="C4" s="6">
        <v>44903</v>
      </c>
      <c r="D4" s="4">
        <v>150</v>
      </c>
      <c r="E4" s="4" t="str">
        <f>VLOOKUP(A4,HOP!A:L,12,0)</f>
        <v>150.00</v>
      </c>
      <c r="F4" s="4" t="str">
        <f>VLOOKUP(A4,HOP!A:C,3,0)</f>
        <v>2854848</v>
      </c>
      <c r="G4" s="4">
        <f>D4-E4</f>
        <v>0</v>
      </c>
      <c r="H4" s="4" t="str">
        <f>$H$1&amp;F4</f>
        <v>，2854848</v>
      </c>
      <c r="I4" s="4" t="str">
        <f>VLOOKUP(A4,HOP!A:U,21,0)</f>
        <v>直连</v>
      </c>
    </row>
    <row r="5" s="4" customFormat="1" spans="1:9">
      <c r="A5" s="5">
        <v>999221859305370</v>
      </c>
      <c r="B5" s="6">
        <v>44902</v>
      </c>
      <c r="C5" s="6">
        <v>44903</v>
      </c>
      <c r="D5" s="4">
        <v>236</v>
      </c>
      <c r="E5" s="4" t="str">
        <f>VLOOKUP(A5,HOP!A:L,12,0)</f>
        <v>236.00</v>
      </c>
      <c r="F5" s="4" t="str">
        <f>VLOOKUP(A5,HOP!A:C,3,0)</f>
        <v>2855522</v>
      </c>
      <c r="G5" s="4">
        <f>D5-E5</f>
        <v>0</v>
      </c>
      <c r="H5" s="4" t="str">
        <f>$H$1&amp;F5</f>
        <v>，2855522</v>
      </c>
      <c r="I5" s="4" t="str">
        <f>VLOOKUP(A5,HOP!A:U,21,0)</f>
        <v>直连</v>
      </c>
    </row>
    <row r="7" spans="4:4">
      <c r="D7" s="4">
        <f>SUM(D2:D6)</f>
        <v>1891</v>
      </c>
    </row>
    <row r="8" spans="4:4">
      <c r="D8" s="4" t="s">
        <v>55</v>
      </c>
    </row>
    <row r="12" spans="1:1">
      <c r="A12" s="4" t="s">
        <v>56</v>
      </c>
    </row>
    <row r="13" spans="1:1">
      <c r="A13" s="4" t="s">
        <v>57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F18" sqref="F18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999221859305370</v>
      </c>
      <c r="B2" s="1" t="s">
        <v>77</v>
      </c>
      <c r="C2" s="1" t="s">
        <v>78</v>
      </c>
      <c r="D2" s="1" t="s">
        <v>79</v>
      </c>
      <c r="E2" s="1" t="s">
        <v>52</v>
      </c>
      <c r="F2" s="1" t="s">
        <v>77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  <row r="3" s="1" customFormat="1" spans="1:22">
      <c r="A3" s="3">
        <v>999221858851472</v>
      </c>
      <c r="B3" s="1" t="s">
        <v>77</v>
      </c>
      <c r="C3" s="1" t="s">
        <v>93</v>
      </c>
      <c r="D3" s="1" t="s">
        <v>94</v>
      </c>
      <c r="E3" s="1" t="s">
        <v>46</v>
      </c>
      <c r="F3" s="1" t="s">
        <v>77</v>
      </c>
      <c r="G3" s="1" t="s">
        <v>80</v>
      </c>
      <c r="H3" s="1" t="s">
        <v>81</v>
      </c>
      <c r="I3" s="1" t="s">
        <v>95</v>
      </c>
      <c r="J3" s="1" t="s">
        <v>83</v>
      </c>
      <c r="K3" s="1" t="s">
        <v>95</v>
      </c>
      <c r="L3" s="1" t="s">
        <v>95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96</v>
      </c>
      <c r="S3" s="1" t="s">
        <v>89</v>
      </c>
      <c r="T3" s="1" t="s">
        <v>90</v>
      </c>
      <c r="U3" s="1" t="s">
        <v>91</v>
      </c>
      <c r="V3" s="1" t="s">
        <v>92</v>
      </c>
    </row>
    <row r="4" s="1" customFormat="1" spans="1:22">
      <c r="A4" s="3">
        <v>999221856075763</v>
      </c>
      <c r="B4" s="1" t="s">
        <v>97</v>
      </c>
      <c r="C4" s="1" t="s">
        <v>98</v>
      </c>
      <c r="D4" s="1" t="s">
        <v>99</v>
      </c>
      <c r="E4" s="1" t="s">
        <v>100</v>
      </c>
      <c r="F4" s="1" t="s">
        <v>77</v>
      </c>
      <c r="G4" s="1" t="s">
        <v>80</v>
      </c>
      <c r="H4" s="1" t="s">
        <v>81</v>
      </c>
      <c r="I4" s="1" t="s">
        <v>85</v>
      </c>
      <c r="J4" s="1" t="s">
        <v>83</v>
      </c>
      <c r="K4" s="1" t="s">
        <v>85</v>
      </c>
      <c r="L4" s="1" t="s">
        <v>85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87</v>
      </c>
      <c r="R4" s="1" t="s">
        <v>101</v>
      </c>
      <c r="S4" s="1" t="s">
        <v>89</v>
      </c>
      <c r="T4" s="1" t="s">
        <v>90</v>
      </c>
      <c r="U4" s="1" t="s">
        <v>91</v>
      </c>
      <c r="V4" s="1" t="s">
        <v>92</v>
      </c>
    </row>
    <row r="5" s="1" customFormat="1" spans="1:22">
      <c r="A5" s="3">
        <v>21839516606</v>
      </c>
      <c r="B5" s="1" t="s">
        <v>102</v>
      </c>
      <c r="C5" s="1" t="s">
        <v>103</v>
      </c>
      <c r="D5" s="1" t="s">
        <v>104</v>
      </c>
      <c r="E5" s="1" t="s">
        <v>105</v>
      </c>
      <c r="F5" s="1" t="s">
        <v>97</v>
      </c>
      <c r="G5" s="1" t="s">
        <v>80</v>
      </c>
      <c r="H5" s="1" t="s">
        <v>81</v>
      </c>
      <c r="I5" s="1" t="s">
        <v>106</v>
      </c>
      <c r="J5" s="1" t="s">
        <v>83</v>
      </c>
      <c r="K5" s="1" t="s">
        <v>106</v>
      </c>
      <c r="L5" s="1" t="s">
        <v>106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87</v>
      </c>
      <c r="R5" s="1" t="s">
        <v>107</v>
      </c>
      <c r="S5" s="1" t="s">
        <v>89</v>
      </c>
      <c r="T5" s="1" t="s">
        <v>90</v>
      </c>
      <c r="U5" s="1" t="s">
        <v>91</v>
      </c>
      <c r="V5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2022-12-23T01:02:39Z</dcterms:created>
  <dcterms:modified xsi:type="dcterms:W3CDTF">2022-12-23T02:34:51Z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6ED85A954F454B4694938A606C154261</vt:lpwstr>
  </property>
  <property fmtid="{D5CDD505-2E9C-101B-9397-08002B2CF9AE}" pid="3" name="KSOProductBuildVer">
    <vt:lpwstr>2052-11.1.0.12980</vt:lpwstr>
  </property>
</Properties>
</file>