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<sst xmlns="http://schemas.openxmlformats.org/spreadsheetml/2006/main" count="322" uniqueCount="176">
  <si>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</si>
  <si>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</si>
  <si>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</si>
  <si>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</si>
  <si>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</si>
  <si>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</si>
  <si>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</si>
  <si>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</si>
  <si>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</si>
  <si>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</si>
  <si>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</si>
  <si>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</si>
  <si>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</si>
  <si>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</si>
  <si>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</si>
  <si>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</si>
  <si>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</si>
  <si>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</si>
  <si>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</si>
  <si>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</si>
  <si>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</si>
  <si>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</si>
  <si>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</si>
  <si>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</si>
  <si>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</si>
  <si>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18907913613	</t>
  </si>
  <si>
    <t>Ctrip</t>
  </si>
  <si>
    <t>正常</t>
  </si>
  <si>
    <t>[哥打京那巴鲁]格兰迪酒店&amp;度假村(Grandis Hotels and Resorts)(40721678)</t>
  </si>
  <si>
    <t>高级特大床房&lt;2人入住&gt;&lt;不退款&gt;&lt;早餐&gt;</t>
  </si>
  <si>
    <t>USD</t>
  </si>
  <si>
    <t>Lo Su Queen/Junie,Lo Su Queen/Junie,Lo Su Queen/Junie,Lo Su Queen/Junie,Lo Su Queen/Junie,Lo Su Queen/Junie</t>
  </si>
  <si>
    <t>CA5326221223USD</t>
  </si>
  <si>
    <t>未提现</t>
  </si>
  <si>
    <t>携程开票</t>
  </si>
  <si>
    <t xml:space="preserve">	</t>
  </si>
  <si>
    <t xml:space="preserve"> 208272380	</t>
  </si>
  <si>
    <t xml:space="preserve">18954457264	</t>
  </si>
  <si>
    <t>[曼谷]艺术酒店 (SHA Plus+)(Arte Hotel (SHA Plus+))(37201483)</t>
  </si>
  <si>
    <t>豪华特大床房&lt;2人入住&gt;&lt;不退款&gt;</t>
  </si>
  <si>
    <t>Khara/Jasdeep,Khara/Jasdeep,Khara/Jasdeep,Khara/Jasdeep,Khara/Jasdeep</t>
  </si>
  <si>
    <t xml:space="preserve">2689303	</t>
  </si>
  <si>
    <t>HGUConf2010808253</t>
  </si>
  <si>
    <t>HGUConf2010808255</t>
  </si>
  <si>
    <t xml:space="preserve">HGUConf2010808259	</t>
  </si>
  <si>
    <t xml:space="preserve">21135889059	</t>
  </si>
  <si>
    <t>[曼谷]诺富特暹罗广场酒店 (SHA Plus+)(Novotel Bangkok on Siam Square (SHA Plus+))(37205836)</t>
  </si>
  <si>
    <t>豪华房&lt;2人入住&gt;&lt;不退款&gt;</t>
  </si>
  <si>
    <t>Chaninchompoonut/Kriengsak</t>
  </si>
  <si>
    <t xml:space="preserve">2706058	</t>
  </si>
  <si>
    <t xml:space="preserve">858316	</t>
  </si>
  <si>
    <t xml:space="preserve">21509567597	</t>
  </si>
  <si>
    <t>[首尔]首尔康莱德酒店(Conrad Seoul)(39051650)</t>
  </si>
  <si>
    <t>河景甄选两大床房&lt;2人入住&gt;&lt;不退款&gt;</t>
  </si>
  <si>
    <t>FAN/JIANMIN KELLY</t>
  </si>
  <si>
    <t xml:space="preserve">2753730	</t>
  </si>
  <si>
    <t xml:space="preserve">3314782404	</t>
  </si>
  <si>
    <t xml:space="preserve">21708749079	</t>
  </si>
  <si>
    <t>[马六甲]马六甲大华酒店(The Majestic Malacca)(37230775)</t>
  </si>
  <si>
    <t>Dharshainee Kuppusamy/Shree,Dharshainee Kuppusamy/Shree</t>
  </si>
  <si>
    <t xml:space="preserve">2775572	</t>
  </si>
  <si>
    <t xml:space="preserve">165380758	</t>
  </si>
  <si>
    <t xml:space="preserve">999221849420246	</t>
  </si>
  <si>
    <t>[巴厘岛]巴厘岛机场希尔顿花园酒店(Hilton Garden Inn Bali Ngurah Rai Airport)(37212136)</t>
  </si>
  <si>
    <t>客房, 1 张特大床, 泳池景观&lt;2人入住&gt;&lt;不退款&gt;</t>
  </si>
  <si>
    <t>LI/YINGHUA,JIANG/SHIHUA</t>
  </si>
  <si>
    <t xml:space="preserve">2838448	</t>
  </si>
  <si>
    <t xml:space="preserve">999221881764597	</t>
  </si>
  <si>
    <t>[新加坡]新加坡文华东方酒店(Mandarin Oriental, Singapore (SG Clean))(37197323)</t>
  </si>
  <si>
    <t>海景特大床房&lt;2人入住&gt;&lt;不退款&gt;</t>
  </si>
  <si>
    <t>WU/HUIMEI,TAN/ZHISEN</t>
  </si>
  <si>
    <t xml:space="preserve">2863306	</t>
  </si>
  <si>
    <t xml:space="preserve">21904688238	</t>
  </si>
  <si>
    <t>[吉隆坡]吉隆坡盛贸饭店(Traders Hotel, Kuala Lumpur)(44800732)</t>
  </si>
  <si>
    <t>豪华双子塔景客房&lt;2人入住&gt;&lt;不退款&gt;&lt;早餐&gt;</t>
  </si>
  <si>
    <t>MOHAMAD/AHMAD MUZAKKIR</t>
  </si>
  <si>
    <t xml:space="preserve">2869504	</t>
  </si>
  <si>
    <t>，</t>
  </si>
  <si>
    <t>A221223095730481</t>
  </si>
  <si>
    <t>A221223095821481</t>
  </si>
  <si>
    <t>USD / HKD 当前参考汇率: 7.79539</t>
  </si>
  <si>
    <t>总计：5058 USD/
39429.08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</si>
  <si>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</si>
  <si>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</si>
  <si>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</si>
  <si>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</si>
  <si>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</si>
  <si>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</si>
  <si>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</si>
  <si>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</si>
  <si>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</si>
  <si>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</si>
  <si>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</si>
  <si>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</si>
  <si>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</si>
  <si>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</si>
  <si>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</si>
  <si>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</si>
  <si>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</si>
  <si>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</si>
  <si>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</si>
  <si>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2022-12-13</t>
  </si>
  <si>
    <t>2869504</t>
  </si>
  <si>
    <t>吉隆坡盛贸饭店</t>
  </si>
  <si>
    <t>MOHAMAD AHMAD MUZAKKIR</t>
  </si>
  <si>
    <t>2022-12-18</t>
  </si>
  <si>
    <t>2022-12-20</t>
  </si>
  <si>
    <t>退房日周结</t>
  </si>
  <si>
    <t>1860.51</t>
  </si>
  <si>
    <t>266.00</t>
  </si>
  <si>
    <t>0</t>
  </si>
  <si>
    <t>0.00</t>
  </si>
  <si>
    <t>携程盛景国际直连</t>
  </si>
  <si>
    <t>01.010677</t>
  </si>
  <si>
    <t>2022-12-13 07:50:17</t>
  </si>
  <si>
    <t>否</t>
  </si>
  <si>
    <t>汇智国际旅游发展有限公司</t>
  </si>
  <si>
    <t>直连</t>
  </si>
  <si>
    <t>马来西亚</t>
  </si>
  <si>
    <t>2022-12-10</t>
  </si>
  <si>
    <t>2863306</t>
  </si>
  <si>
    <t>新加坡文华东方酒店 (Staycation Approved)</t>
  </si>
  <si>
    <t>WU HUIMEI,TAN ZHISEN</t>
  </si>
  <si>
    <t>2022-12-16</t>
  </si>
  <si>
    <t>13619.88</t>
  </si>
  <si>
    <t>1952.00</t>
  </si>
  <si>
    <t>2022-12-10 17:41:36</t>
  </si>
  <si>
    <t>新加坡</t>
  </si>
  <si>
    <t>2022-12-01</t>
  </si>
  <si>
    <t>2838448</t>
  </si>
  <si>
    <t>巴厘岛伍拉·赖国际机场希尔顿花园酒店</t>
  </si>
  <si>
    <t>LI YINGHUA,JIANG SHIHUA</t>
  </si>
  <si>
    <t>2022-12-19</t>
  </si>
  <si>
    <t>376.81</t>
  </si>
  <si>
    <t>53.00</t>
  </si>
  <si>
    <t>2022-12-01 21:53:58</t>
  </si>
  <si>
    <t>印度尼西亚</t>
  </si>
  <si>
    <t>2022-11-04</t>
  </si>
  <si>
    <t>2775572</t>
  </si>
  <si>
    <t>马六甲大华酒店</t>
  </si>
  <si>
    <t>Dharshainee Kuppusamy Shree,Dharshainee Kuppusamy Shree</t>
  </si>
  <si>
    <t>695.32</t>
  </si>
  <si>
    <t>95.00</t>
  </si>
  <si>
    <t>2022-11-04 15:03:16</t>
  </si>
  <si>
    <t>直采</t>
  </si>
  <si>
    <t>2022-10-22</t>
  </si>
  <si>
    <t>2753730</t>
  </si>
  <si>
    <t>首尔康莱德酒店</t>
  </si>
  <si>
    <t>FAN JIANMIN KELLY</t>
  </si>
  <si>
    <t>10058.84</t>
  </si>
  <si>
    <t>1388.00</t>
  </si>
  <si>
    <t>2022-10-22 11:23:13</t>
  </si>
  <si>
    <t>韩国</t>
  </si>
  <si>
    <t>2022-09-24</t>
  </si>
  <si>
    <t>2706058</t>
  </si>
  <si>
    <t>诺富特暹罗广场酒店 (SHA Plus+)</t>
  </si>
  <si>
    <t>Chaninchompoonut Kriengsak</t>
  </si>
  <si>
    <t>2022-12-15</t>
  </si>
  <si>
    <t>2802.17</t>
  </si>
  <si>
    <t>395.00</t>
  </si>
  <si>
    <t>2022-09-24 00:49:03</t>
  </si>
  <si>
    <t>泰国</t>
  </si>
  <si>
    <t>2022-09-12</t>
  </si>
  <si>
    <t>2689303</t>
  </si>
  <si>
    <t>曼谷阿特酒店</t>
  </si>
  <si>
    <t>Khara Jasdeep,Khara Jasdeep,Khara Jasdeep,Khara Jasdeep,Khara Jasdeep</t>
  </si>
  <si>
    <t>5187.39</t>
  </si>
  <si>
    <t>747.00</t>
  </si>
  <si>
    <t>2022-09-12 23:15:27</t>
  </si>
  <si>
    <t>2022-08-30</t>
  </si>
  <si>
    <t>2672680</t>
  </si>
  <si>
    <t>格兰迪酒店&amp;度假村</t>
  </si>
  <si>
    <t>Lo Su Queen Junie,Lo Su Queen Junie,Lo Su Queen Junie,Lo Su Queen Junie,Lo Su Queen Junie,Lo Su Queen Junie</t>
  </si>
  <si>
    <t>1121.80</t>
  </si>
  <si>
    <t>162.00</t>
  </si>
  <si>
    <t>2022-08-30 09:44:23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</si>
</sst>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542925</xdr:colOff>
      <xdr:row>47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829925" cy="497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7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44914</v>
      </c>
      <c r="G2" s="6">
        <v>44915</v>
      </c>
      <c r="H2" s="4">
        <v>3</v>
      </c>
      <c r="I2" s="4">
        <v>1</v>
      </c>
      <c r="J2" s="4">
        <v>3</v>
      </c>
      <c r="K2" s="4" t="s">
        <v>30</v>
      </c>
      <c r="L2" s="4">
        <v>162</v>
      </c>
      <c r="M2" s="4">
        <v>162</v>
      </c>
      <c r="N2" s="4" t="s">
        <v>31</v>
      </c>
      <c r="O2" s="4" t="s">
        <v>32</v>
      </c>
      <c r="P2" s="4" t="s">
        <v>33</v>
      </c>
      <c r="Q2" s="4">
        <v>0</v>
      </c>
      <c r="R2" s="7">
        <v>44803</v>
      </c>
      <c r="S2" s="6">
        <v>44918</v>
      </c>
      <c r="T2" s="4" t="s">
        <v>34</v>
      </c>
      <c r="U2" s="4">
        <v>162</v>
      </c>
      <c r="V2" s="4">
        <v>0</v>
      </c>
      <c r="W2" s="4">
        <v>0</v>
      </c>
      <c r="X2" s="4" t="s">
        <v>35</v>
      </c>
      <c r="Y2" s="4">
        <v>208771781</v>
      </c>
      <c r="Z2" s="4">
        <v>208272378</v>
      </c>
      <c r="AA2" s="4" t="s">
        <v>36</v>
      </c>
    </row>
    <row r="3" s="4" customFormat="1" spans="1:27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44911</v>
      </c>
      <c r="G3" s="6">
        <v>44915</v>
      </c>
      <c r="H3" s="4">
        <v>3</v>
      </c>
      <c r="I3" s="4">
        <v>4</v>
      </c>
      <c r="J3" s="4">
        <v>12</v>
      </c>
      <c r="K3" s="4" t="s">
        <v>30</v>
      </c>
      <c r="L3" s="4">
        <v>747</v>
      </c>
      <c r="M3" s="4">
        <v>747</v>
      </c>
      <c r="N3" s="4" t="s">
        <v>40</v>
      </c>
      <c r="O3" s="4" t="s">
        <v>32</v>
      </c>
      <c r="P3" s="4" t="s">
        <v>33</v>
      </c>
      <c r="Q3" s="4">
        <v>0</v>
      </c>
      <c r="R3" s="7">
        <v>44816</v>
      </c>
      <c r="S3" s="6">
        <v>44918</v>
      </c>
      <c r="T3" s="4" t="s">
        <v>34</v>
      </c>
      <c r="U3" s="4">
        <v>747</v>
      </c>
      <c r="V3" s="4">
        <v>0</v>
      </c>
      <c r="W3" s="4">
        <v>0</v>
      </c>
      <c r="X3" s="4" t="s">
        <v>41</v>
      </c>
      <c r="Y3" s="4" t="s">
        <v>42</v>
      </c>
      <c r="Z3" s="4" t="s">
        <v>43</v>
      </c>
      <c r="AA3" s="4" t="s">
        <v>44</v>
      </c>
    </row>
    <row r="4" s="4" customFormat="1" spans="1:25">
      <c r="A4" s="4" t="s">
        <v>45</v>
      </c>
      <c r="B4" s="4" t="s">
        <v>26</v>
      </c>
      <c r="C4" s="4" t="s">
        <v>27</v>
      </c>
      <c r="D4" s="4" t="s">
        <v>46</v>
      </c>
      <c r="E4" s="4" t="s">
        <v>47</v>
      </c>
      <c r="F4" s="6">
        <v>44910</v>
      </c>
      <c r="G4" s="6">
        <v>44915</v>
      </c>
      <c r="H4" s="4">
        <v>1</v>
      </c>
      <c r="I4" s="4">
        <v>5</v>
      </c>
      <c r="J4" s="4">
        <v>5</v>
      </c>
      <c r="K4" s="4" t="s">
        <v>30</v>
      </c>
      <c r="L4" s="4">
        <v>395</v>
      </c>
      <c r="M4" s="4">
        <v>395</v>
      </c>
      <c r="N4" s="4" t="s">
        <v>48</v>
      </c>
      <c r="O4" s="4" t="s">
        <v>32</v>
      </c>
      <c r="P4" s="4" t="s">
        <v>33</v>
      </c>
      <c r="Q4" s="4">
        <v>0</v>
      </c>
      <c r="R4" s="7">
        <v>44828</v>
      </c>
      <c r="S4" s="6">
        <v>44918</v>
      </c>
      <c r="T4" s="4" t="s">
        <v>34</v>
      </c>
      <c r="U4" s="4">
        <v>395</v>
      </c>
      <c r="V4" s="4">
        <v>0</v>
      </c>
      <c r="W4" s="4">
        <v>0</v>
      </c>
      <c r="X4" s="4" t="s">
        <v>49</v>
      </c>
      <c r="Y4" s="4" t="s">
        <v>50</v>
      </c>
    </row>
    <row r="5" s="4" customFormat="1" spans="1:25">
      <c r="A5" s="4" t="s">
        <v>51</v>
      </c>
      <c r="B5" s="4" t="s">
        <v>26</v>
      </c>
      <c r="C5" s="4" t="s">
        <v>27</v>
      </c>
      <c r="D5" s="4" t="s">
        <v>52</v>
      </c>
      <c r="E5" s="4" t="s">
        <v>53</v>
      </c>
      <c r="F5" s="6">
        <v>44911</v>
      </c>
      <c r="G5" s="6">
        <v>44915</v>
      </c>
      <c r="H5" s="4">
        <v>1</v>
      </c>
      <c r="I5" s="4">
        <v>4</v>
      </c>
      <c r="J5" s="4">
        <v>4</v>
      </c>
      <c r="K5" s="4" t="s">
        <v>30</v>
      </c>
      <c r="L5" s="4">
        <v>1388</v>
      </c>
      <c r="M5" s="4">
        <v>1388</v>
      </c>
      <c r="N5" s="4" t="s">
        <v>54</v>
      </c>
      <c r="O5" s="4" t="s">
        <v>32</v>
      </c>
      <c r="P5" s="4" t="s">
        <v>33</v>
      </c>
      <c r="Q5" s="4">
        <v>0</v>
      </c>
      <c r="R5" s="7">
        <v>44856</v>
      </c>
      <c r="S5" s="6">
        <v>44918</v>
      </c>
      <c r="T5" s="4" t="s">
        <v>34</v>
      </c>
      <c r="U5" s="4">
        <v>1388</v>
      </c>
      <c r="V5" s="4">
        <v>0</v>
      </c>
      <c r="W5" s="4">
        <v>0</v>
      </c>
      <c r="X5" s="4" t="s">
        <v>55</v>
      </c>
      <c r="Y5" s="4" t="s">
        <v>56</v>
      </c>
    </row>
    <row r="6" s="4" customFormat="1" spans="1:25">
      <c r="A6" s="4" t="s">
        <v>57</v>
      </c>
      <c r="B6" s="4" t="s">
        <v>26</v>
      </c>
      <c r="C6" s="4" t="s">
        <v>27</v>
      </c>
      <c r="D6" s="4" t="s">
        <v>58</v>
      </c>
      <c r="E6" s="4" t="s">
        <v>47</v>
      </c>
      <c r="F6" s="6">
        <v>44914</v>
      </c>
      <c r="G6" s="6">
        <v>44915</v>
      </c>
      <c r="H6" s="4">
        <v>1</v>
      </c>
      <c r="I6" s="4">
        <v>1</v>
      </c>
      <c r="J6" s="4">
        <v>1</v>
      </c>
      <c r="K6" s="4" t="s">
        <v>30</v>
      </c>
      <c r="L6" s="4">
        <v>95</v>
      </c>
      <c r="M6" s="4">
        <v>95</v>
      </c>
      <c r="N6" s="4" t="s">
        <v>59</v>
      </c>
      <c r="O6" s="4" t="s">
        <v>32</v>
      </c>
      <c r="P6" s="4" t="s">
        <v>33</v>
      </c>
      <c r="Q6" s="4">
        <v>0</v>
      </c>
      <c r="R6" s="7">
        <v>44869</v>
      </c>
      <c r="S6" s="6">
        <v>44918</v>
      </c>
      <c r="T6" s="4" t="s">
        <v>34</v>
      </c>
      <c r="U6" s="4">
        <v>95</v>
      </c>
      <c r="V6" s="4">
        <v>0</v>
      </c>
      <c r="W6" s="4">
        <v>0</v>
      </c>
      <c r="X6" s="4" t="s">
        <v>60</v>
      </c>
      <c r="Y6" s="4" t="s">
        <v>61</v>
      </c>
    </row>
    <row r="7" s="4" customFormat="1" spans="1:25">
      <c r="A7" s="4" t="s">
        <v>62</v>
      </c>
      <c r="B7" s="4" t="s">
        <v>26</v>
      </c>
      <c r="C7" s="4" t="s">
        <v>27</v>
      </c>
      <c r="D7" s="4" t="s">
        <v>63</v>
      </c>
      <c r="E7" s="4" t="s">
        <v>64</v>
      </c>
      <c r="F7" s="6">
        <v>44914</v>
      </c>
      <c r="G7" s="6">
        <v>44915</v>
      </c>
      <c r="H7" s="4">
        <v>1</v>
      </c>
      <c r="I7" s="4">
        <v>1</v>
      </c>
      <c r="J7" s="4">
        <v>1</v>
      </c>
      <c r="K7" s="4" t="s">
        <v>30</v>
      </c>
      <c r="L7" s="4">
        <v>53</v>
      </c>
      <c r="M7" s="4">
        <v>53</v>
      </c>
      <c r="N7" s="4" t="s">
        <v>65</v>
      </c>
      <c r="O7" s="4" t="s">
        <v>32</v>
      </c>
      <c r="P7" s="4" t="s">
        <v>33</v>
      </c>
      <c r="Q7" s="4">
        <v>0</v>
      </c>
      <c r="R7" s="7">
        <v>44896</v>
      </c>
      <c r="S7" s="6">
        <v>44918</v>
      </c>
      <c r="T7" s="4" t="s">
        <v>34</v>
      </c>
      <c r="U7" s="4">
        <v>53</v>
      </c>
      <c r="V7" s="4">
        <v>0</v>
      </c>
      <c r="W7" s="4">
        <v>0</v>
      </c>
      <c r="X7" s="4" t="s">
        <v>66</v>
      </c>
      <c r="Y7" s="4" t="s">
        <v>35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44911</v>
      </c>
      <c r="G8" s="6">
        <v>44915</v>
      </c>
      <c r="H8" s="4">
        <v>1</v>
      </c>
      <c r="I8" s="4">
        <v>4</v>
      </c>
      <c r="J8" s="4">
        <v>4</v>
      </c>
      <c r="K8" s="4" t="s">
        <v>30</v>
      </c>
      <c r="L8" s="4">
        <v>1952</v>
      </c>
      <c r="M8" s="4">
        <v>1952</v>
      </c>
      <c r="N8" s="4" t="s">
        <v>70</v>
      </c>
      <c r="O8" s="4" t="s">
        <v>32</v>
      </c>
      <c r="P8" s="4" t="s">
        <v>33</v>
      </c>
      <c r="Q8" s="4">
        <v>0</v>
      </c>
      <c r="R8" s="7">
        <v>44905</v>
      </c>
      <c r="S8" s="6">
        <v>44918</v>
      </c>
      <c r="T8" s="4" t="s">
        <v>34</v>
      </c>
      <c r="U8" s="4">
        <v>1952</v>
      </c>
      <c r="V8" s="4">
        <v>0</v>
      </c>
      <c r="W8" s="4">
        <v>0</v>
      </c>
      <c r="X8" s="4" t="s">
        <v>71</v>
      </c>
      <c r="Y8" s="4" t="s">
        <v>35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44913</v>
      </c>
      <c r="G9" s="6">
        <v>44915</v>
      </c>
      <c r="H9" s="4">
        <v>1</v>
      </c>
      <c r="I9" s="4">
        <v>2</v>
      </c>
      <c r="J9" s="4">
        <v>2</v>
      </c>
      <c r="K9" s="4" t="s">
        <v>30</v>
      </c>
      <c r="L9" s="4">
        <v>266</v>
      </c>
      <c r="M9" s="4">
        <v>266</v>
      </c>
      <c r="N9" s="4" t="s">
        <v>75</v>
      </c>
      <c r="O9" s="4" t="s">
        <v>32</v>
      </c>
      <c r="P9" s="4" t="s">
        <v>33</v>
      </c>
      <c r="Q9" s="4">
        <v>0</v>
      </c>
      <c r="R9" s="7">
        <v>44908</v>
      </c>
      <c r="S9" s="6">
        <v>44918</v>
      </c>
      <c r="T9" s="4" t="s">
        <v>34</v>
      </c>
      <c r="U9" s="4">
        <v>266</v>
      </c>
      <c r="V9" s="4">
        <v>0</v>
      </c>
      <c r="W9" s="4">
        <v>0</v>
      </c>
      <c r="X9" s="4" t="s">
        <v>76</v>
      </c>
      <c r="Y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3" sqref="A13:D16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spans="1:9">
      <c r="A2" s="5">
        <v>18907913613</v>
      </c>
      <c r="B2" s="6">
        <v>44914</v>
      </c>
      <c r="C2" s="6">
        <v>44915</v>
      </c>
      <c r="D2" s="4">
        <v>162</v>
      </c>
      <c r="E2" s="4" t="str">
        <f>VLOOKUP(A2,HOP!A:L,12,0)</f>
        <v>162.00</v>
      </c>
      <c r="F2" s="4" t="str">
        <f>VLOOKUP(A2,HOP!A:C,3,0)</f>
        <v>2672680</v>
      </c>
      <c r="G2" s="4">
        <f>D2-E2</f>
        <v>0</v>
      </c>
      <c r="H2" s="4" t="str">
        <f>$H$1&amp;F2</f>
        <v>，2672680</v>
      </c>
      <c r="I2" s="4" t="str">
        <f>VLOOKUP(A2,HOP!A:U,21,0)</f>
        <v>直采</v>
      </c>
    </row>
    <row r="3" s="4" customFormat="1" spans="1:9">
      <c r="A3" s="5">
        <v>18954457264</v>
      </c>
      <c r="B3" s="6">
        <v>44911</v>
      </c>
      <c r="C3" s="6">
        <v>44915</v>
      </c>
      <c r="D3" s="4">
        <v>747</v>
      </c>
      <c r="E3" s="4" t="str">
        <f>VLOOKUP(A3,HOP!A:L,12,0)</f>
        <v>747.00</v>
      </c>
      <c r="F3" s="4" t="str">
        <f>VLOOKUP(A3,HOP!A:C,3,0)</f>
        <v>2689303</v>
      </c>
      <c r="G3" s="4">
        <f t="shared" ref="G3:G9" si="0">D3-E3</f>
        <v>0</v>
      </c>
      <c r="H3" s="4" t="str">
        <f t="shared" ref="H3:H9" si="1">$H$1&amp;F3</f>
        <v>，2689303</v>
      </c>
      <c r="I3" s="4" t="str">
        <f>VLOOKUP(A3,HOP!A:U,21,0)</f>
        <v>直连</v>
      </c>
    </row>
    <row r="4" s="4" customFormat="1" spans="1:9">
      <c r="A4" s="5">
        <v>21135889059</v>
      </c>
      <c r="B4" s="6">
        <v>44910</v>
      </c>
      <c r="C4" s="6">
        <v>44915</v>
      </c>
      <c r="D4" s="4">
        <v>395</v>
      </c>
      <c r="E4" s="4" t="str">
        <f>VLOOKUP(A4,HOP!A:L,12,0)</f>
        <v>395.00</v>
      </c>
      <c r="F4" s="4" t="str">
        <f>VLOOKUP(A4,HOP!A:C,3,0)</f>
        <v>2706058</v>
      </c>
      <c r="G4" s="4">
        <f t="shared" si="0"/>
        <v>0</v>
      </c>
      <c r="H4" s="4" t="str">
        <f t="shared" si="1"/>
        <v>，2706058</v>
      </c>
      <c r="I4" s="4" t="str">
        <f>VLOOKUP(A4,HOP!A:U,21,0)</f>
        <v>直连</v>
      </c>
    </row>
    <row r="5" s="4" customFormat="1" spans="1:9">
      <c r="A5" s="5">
        <v>21509567597</v>
      </c>
      <c r="B5" s="6">
        <v>44911</v>
      </c>
      <c r="C5" s="6">
        <v>44915</v>
      </c>
      <c r="D5" s="4">
        <v>1388</v>
      </c>
      <c r="E5" s="4" t="str">
        <f>VLOOKUP(A5,HOP!A:L,12,0)</f>
        <v>1388.00</v>
      </c>
      <c r="F5" s="4" t="str">
        <f>VLOOKUP(A5,HOP!A:C,3,0)</f>
        <v>2753730</v>
      </c>
      <c r="G5" s="4">
        <f t="shared" si="0"/>
        <v>0</v>
      </c>
      <c r="H5" s="4" t="str">
        <f t="shared" si="1"/>
        <v>，2753730</v>
      </c>
      <c r="I5" s="4" t="str">
        <f>VLOOKUP(A5,HOP!A:U,21,0)</f>
        <v>直连</v>
      </c>
    </row>
    <row r="6" s="4" customFormat="1" spans="1:9">
      <c r="A6" s="5">
        <v>21708749079</v>
      </c>
      <c r="B6" s="6">
        <v>44914</v>
      </c>
      <c r="C6" s="6">
        <v>44915</v>
      </c>
      <c r="D6" s="4">
        <v>95</v>
      </c>
      <c r="E6" s="4" t="str">
        <f>VLOOKUP(A6,HOP!A:L,12,0)</f>
        <v>95.00</v>
      </c>
      <c r="F6" s="4" t="str">
        <f>VLOOKUP(A6,HOP!A:C,3,0)</f>
        <v>2775572</v>
      </c>
      <c r="G6" s="4">
        <f t="shared" si="0"/>
        <v>0</v>
      </c>
      <c r="H6" s="4" t="str">
        <f t="shared" si="1"/>
        <v>，2775572</v>
      </c>
      <c r="I6" s="4" t="str">
        <f>VLOOKUP(A6,HOP!A:U,21,0)</f>
        <v>直采</v>
      </c>
    </row>
    <row r="7" s="4" customFormat="1" spans="1:9">
      <c r="A7" s="5">
        <v>999221849420246</v>
      </c>
      <c r="B7" s="6">
        <v>44914</v>
      </c>
      <c r="C7" s="6">
        <v>44915</v>
      </c>
      <c r="D7" s="4">
        <v>53</v>
      </c>
      <c r="E7" s="4" t="str">
        <f>VLOOKUP(A7,HOP!A:L,12,0)</f>
        <v>53.00</v>
      </c>
      <c r="F7" s="4" t="str">
        <f>VLOOKUP(A7,HOP!A:C,3,0)</f>
        <v>2838448</v>
      </c>
      <c r="G7" s="4">
        <f t="shared" si="0"/>
        <v>0</v>
      </c>
      <c r="H7" s="4" t="str">
        <f t="shared" si="1"/>
        <v>，2838448</v>
      </c>
      <c r="I7" s="4" t="str">
        <f>VLOOKUP(A7,HOP!A:U,21,0)</f>
        <v>直连</v>
      </c>
    </row>
    <row r="8" s="4" customFormat="1" spans="1:9">
      <c r="A8" s="5">
        <v>999221881764597</v>
      </c>
      <c r="B8" s="6">
        <v>44911</v>
      </c>
      <c r="C8" s="6">
        <v>44915</v>
      </c>
      <c r="D8" s="4">
        <v>1952</v>
      </c>
      <c r="E8" s="4" t="str">
        <f>VLOOKUP(A8,HOP!A:L,12,0)</f>
        <v>1952.00</v>
      </c>
      <c r="F8" s="4" t="str">
        <f>VLOOKUP(A8,HOP!A:C,3,0)</f>
        <v>2863306</v>
      </c>
      <c r="G8" s="4">
        <f t="shared" si="0"/>
        <v>0</v>
      </c>
      <c r="H8" s="4" t="str">
        <f t="shared" si="1"/>
        <v>，2863306</v>
      </c>
      <c r="I8" s="4" t="str">
        <f>VLOOKUP(A8,HOP!A:U,21,0)</f>
        <v>直连</v>
      </c>
    </row>
    <row r="9" s="4" customFormat="1" spans="1:9">
      <c r="A9" s="5">
        <v>21904688238</v>
      </c>
      <c r="B9" s="6">
        <v>44913</v>
      </c>
      <c r="C9" s="6">
        <v>44915</v>
      </c>
      <c r="D9" s="4">
        <v>266</v>
      </c>
      <c r="E9" s="4" t="str">
        <f>VLOOKUP(A9,HOP!A:L,12,0)</f>
        <v>266.00</v>
      </c>
      <c r="F9" s="4" t="str">
        <f>VLOOKUP(A9,HOP!A:C,3,0)</f>
        <v>2869504</v>
      </c>
      <c r="G9" s="4">
        <f t="shared" si="0"/>
        <v>0</v>
      </c>
      <c r="H9" s="4" t="str">
        <f t="shared" si="1"/>
        <v>，2869504</v>
      </c>
      <c r="I9" s="4" t="str">
        <f>VLOOKUP(A9,HOP!A:U,21,0)</f>
        <v>直连</v>
      </c>
    </row>
    <row r="11" spans="4:4">
      <c r="D11" s="4">
        <f>SUM(D2:D10)</f>
        <v>5058</v>
      </c>
    </row>
    <row r="13" spans="1:4">
      <c r="A13" s="4" t="s">
        <v>78</v>
      </c>
      <c r="C13" s="4">
        <v>257</v>
      </c>
      <c r="D13" s="4">
        <v>2003.41</v>
      </c>
    </row>
    <row r="14" spans="1:4">
      <c r="A14" s="4" t="s">
        <v>79</v>
      </c>
      <c r="C14" s="4">
        <v>4801</v>
      </c>
      <c r="D14" s="4">
        <v>37425.67</v>
      </c>
    </row>
    <row r="15" spans="1:4">
      <c r="A15" s="4" t="s">
        <v>80</v>
      </c>
      <c r="C15" s="4">
        <f>SUM(C13:C14)</f>
        <v>5058</v>
      </c>
      <c r="D15" s="4">
        <f>SUM(D13:D14)</f>
        <v>39429.08</v>
      </c>
    </row>
    <row r="16" spans="1:1">
      <c r="A16" s="4" t="s">
        <v>81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  <c r="U1" s="2" t="s">
        <v>99</v>
      </c>
      <c r="V1" s="2" t="s">
        <v>100</v>
      </c>
    </row>
    <row r="2" s="1" customFormat="1" spans="1:22">
      <c r="A2" s="3">
        <v>21904688238</v>
      </c>
      <c r="B2" s="1" t="s">
        <v>101</v>
      </c>
      <c r="C2" s="1" t="s">
        <v>102</v>
      </c>
      <c r="D2" s="1" t="s">
        <v>103</v>
      </c>
      <c r="E2" s="1" t="s">
        <v>104</v>
      </c>
      <c r="F2" s="1" t="s">
        <v>105</v>
      </c>
      <c r="G2" s="1" t="s">
        <v>106</v>
      </c>
      <c r="H2" s="1" t="s">
        <v>107</v>
      </c>
      <c r="I2" s="1" t="s">
        <v>108</v>
      </c>
      <c r="J2" s="1" t="s">
        <v>30</v>
      </c>
      <c r="K2" s="1" t="s">
        <v>109</v>
      </c>
      <c r="L2" s="1" t="s">
        <v>109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  <c r="V2" s="1" t="s">
        <v>118</v>
      </c>
    </row>
    <row r="3" s="1" customFormat="1" spans="1:22">
      <c r="A3" s="3">
        <v>999221881764597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106</v>
      </c>
      <c r="H3" s="1" t="s">
        <v>107</v>
      </c>
      <c r="I3" s="1" t="s">
        <v>124</v>
      </c>
      <c r="J3" s="1" t="s">
        <v>30</v>
      </c>
      <c r="K3" s="1" t="s">
        <v>125</v>
      </c>
      <c r="L3" s="1" t="s">
        <v>125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126</v>
      </c>
      <c r="S3" s="1" t="s">
        <v>115</v>
      </c>
      <c r="T3" s="1" t="s">
        <v>116</v>
      </c>
      <c r="U3" s="1" t="s">
        <v>117</v>
      </c>
      <c r="V3" s="1" t="s">
        <v>127</v>
      </c>
    </row>
    <row r="4" s="1" customFormat="1" spans="1:22">
      <c r="A4" s="3">
        <v>999221849420246</v>
      </c>
      <c r="B4" s="1" t="s">
        <v>128</v>
      </c>
      <c r="C4" s="1" t="s">
        <v>129</v>
      </c>
      <c r="D4" s="1" t="s">
        <v>130</v>
      </c>
      <c r="E4" s="1" t="s">
        <v>131</v>
      </c>
      <c r="F4" s="1" t="s">
        <v>132</v>
      </c>
      <c r="G4" s="1" t="s">
        <v>106</v>
      </c>
      <c r="H4" s="1" t="s">
        <v>107</v>
      </c>
      <c r="I4" s="1" t="s">
        <v>133</v>
      </c>
      <c r="J4" s="1" t="s">
        <v>30</v>
      </c>
      <c r="K4" s="1" t="s">
        <v>134</v>
      </c>
      <c r="L4" s="1" t="s">
        <v>134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113</v>
      </c>
      <c r="R4" s="1" t="s">
        <v>135</v>
      </c>
      <c r="S4" s="1" t="s">
        <v>115</v>
      </c>
      <c r="T4" s="1" t="s">
        <v>116</v>
      </c>
      <c r="U4" s="1" t="s">
        <v>117</v>
      </c>
      <c r="V4" s="1" t="s">
        <v>136</v>
      </c>
    </row>
    <row r="5" s="1" customFormat="1" spans="1:22">
      <c r="A5" s="3">
        <v>21708749079</v>
      </c>
      <c r="B5" s="1" t="s">
        <v>137</v>
      </c>
      <c r="C5" s="1" t="s">
        <v>138</v>
      </c>
      <c r="D5" s="1" t="s">
        <v>139</v>
      </c>
      <c r="E5" s="1" t="s">
        <v>140</v>
      </c>
      <c r="F5" s="1" t="s">
        <v>132</v>
      </c>
      <c r="G5" s="1" t="s">
        <v>106</v>
      </c>
      <c r="H5" s="1" t="s">
        <v>107</v>
      </c>
      <c r="I5" s="1" t="s">
        <v>141</v>
      </c>
      <c r="J5" s="1" t="s">
        <v>30</v>
      </c>
      <c r="K5" s="1" t="s">
        <v>142</v>
      </c>
      <c r="L5" s="1" t="s">
        <v>142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113</v>
      </c>
      <c r="R5" s="1" t="s">
        <v>143</v>
      </c>
      <c r="S5" s="1" t="s">
        <v>115</v>
      </c>
      <c r="T5" s="1" t="s">
        <v>116</v>
      </c>
      <c r="U5" s="1" t="s">
        <v>144</v>
      </c>
      <c r="V5" s="1" t="s">
        <v>118</v>
      </c>
    </row>
    <row r="6" s="1" customFormat="1" spans="1:22">
      <c r="A6" s="3">
        <v>21509567597</v>
      </c>
      <c r="B6" s="1" t="s">
        <v>145</v>
      </c>
      <c r="C6" s="1" t="s">
        <v>146</v>
      </c>
      <c r="D6" s="1" t="s">
        <v>147</v>
      </c>
      <c r="E6" s="1" t="s">
        <v>148</v>
      </c>
      <c r="F6" s="1" t="s">
        <v>123</v>
      </c>
      <c r="G6" s="1" t="s">
        <v>106</v>
      </c>
      <c r="H6" s="1" t="s">
        <v>107</v>
      </c>
      <c r="I6" s="1" t="s">
        <v>149</v>
      </c>
      <c r="J6" s="1" t="s">
        <v>30</v>
      </c>
      <c r="K6" s="1" t="s">
        <v>150</v>
      </c>
      <c r="L6" s="1" t="s">
        <v>150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113</v>
      </c>
      <c r="R6" s="1" t="s">
        <v>151</v>
      </c>
      <c r="S6" s="1" t="s">
        <v>115</v>
      </c>
      <c r="T6" s="1" t="s">
        <v>116</v>
      </c>
      <c r="U6" s="1" t="s">
        <v>117</v>
      </c>
      <c r="V6" s="1" t="s">
        <v>152</v>
      </c>
    </row>
    <row r="7" s="1" customFormat="1" spans="1:22">
      <c r="A7" s="3">
        <v>21135889059</v>
      </c>
      <c r="B7" s="1" t="s">
        <v>153</v>
      </c>
      <c r="C7" s="1" t="s">
        <v>154</v>
      </c>
      <c r="D7" s="1" t="s">
        <v>155</v>
      </c>
      <c r="E7" s="1" t="s">
        <v>156</v>
      </c>
      <c r="F7" s="1" t="s">
        <v>157</v>
      </c>
      <c r="G7" s="1" t="s">
        <v>106</v>
      </c>
      <c r="H7" s="1" t="s">
        <v>107</v>
      </c>
      <c r="I7" s="1" t="s">
        <v>158</v>
      </c>
      <c r="J7" s="1" t="s">
        <v>30</v>
      </c>
      <c r="K7" s="1" t="s">
        <v>159</v>
      </c>
      <c r="L7" s="1" t="s">
        <v>159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113</v>
      </c>
      <c r="R7" s="1" t="s">
        <v>160</v>
      </c>
      <c r="S7" s="1" t="s">
        <v>115</v>
      </c>
      <c r="T7" s="1" t="s">
        <v>116</v>
      </c>
      <c r="U7" s="1" t="s">
        <v>117</v>
      </c>
      <c r="V7" s="1" t="s">
        <v>161</v>
      </c>
    </row>
    <row r="8" s="1" customFormat="1" spans="1:22">
      <c r="A8" s="3">
        <v>18954457264</v>
      </c>
      <c r="B8" s="1" t="s">
        <v>162</v>
      </c>
      <c r="C8" s="1" t="s">
        <v>163</v>
      </c>
      <c r="D8" s="1" t="s">
        <v>164</v>
      </c>
      <c r="E8" s="1" t="s">
        <v>165</v>
      </c>
      <c r="F8" s="1" t="s">
        <v>123</v>
      </c>
      <c r="G8" s="1" t="s">
        <v>106</v>
      </c>
      <c r="H8" s="1" t="s">
        <v>107</v>
      </c>
      <c r="I8" s="1" t="s">
        <v>166</v>
      </c>
      <c r="J8" s="1" t="s">
        <v>30</v>
      </c>
      <c r="K8" s="1" t="s">
        <v>167</v>
      </c>
      <c r="L8" s="1" t="s">
        <v>167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113</v>
      </c>
      <c r="R8" s="1" t="s">
        <v>168</v>
      </c>
      <c r="S8" s="1" t="s">
        <v>115</v>
      </c>
      <c r="T8" s="1" t="s">
        <v>116</v>
      </c>
      <c r="U8" s="1" t="s">
        <v>117</v>
      </c>
      <c r="V8" s="1" t="s">
        <v>161</v>
      </c>
    </row>
    <row r="9" s="1" customFormat="1" spans="1:22">
      <c r="A9" s="3">
        <v>18907913613</v>
      </c>
      <c r="B9" s="1" t="s">
        <v>169</v>
      </c>
      <c r="C9" s="1" t="s">
        <v>170</v>
      </c>
      <c r="D9" s="1" t="s">
        <v>171</v>
      </c>
      <c r="E9" s="1" t="s">
        <v>172</v>
      </c>
      <c r="F9" s="1" t="s">
        <v>132</v>
      </c>
      <c r="G9" s="1" t="s">
        <v>106</v>
      </c>
      <c r="H9" s="1" t="s">
        <v>107</v>
      </c>
      <c r="I9" s="1" t="s">
        <v>173</v>
      </c>
      <c r="J9" s="1" t="s">
        <v>30</v>
      </c>
      <c r="K9" s="1" t="s">
        <v>174</v>
      </c>
      <c r="L9" s="1" t="s">
        <v>174</v>
      </c>
      <c r="M9" s="1" t="s">
        <v>110</v>
      </c>
      <c r="N9" s="1" t="s">
        <v>110</v>
      </c>
      <c r="O9" s="1" t="s">
        <v>111</v>
      </c>
      <c r="P9" s="1" t="s">
        <v>112</v>
      </c>
      <c r="Q9" s="1" t="s">
        <v>113</v>
      </c>
      <c r="R9" s="1" t="s">
        <v>175</v>
      </c>
      <c r="S9" s="1" t="s">
        <v>115</v>
      </c>
      <c r="T9" s="1" t="s">
        <v>116</v>
      </c>
      <c r="U9" s="1" t="s">
        <v>144</v>
      </c>
      <c r="V9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2022-12-23T01:46:46Z</dcterms:created>
  <dcterms:modified xsi:type="dcterms:W3CDTF">2022-12-23T02:00:21Z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FFCDB9FA21A7499BA739EB179227CE49</vt:lpwstr>
  </property>
  <property fmtid="{D5CDD505-2E9C-101B-9397-08002B2CF9AE}" pid="3" name="KSOProductBuildVer">
    <vt:lpwstr>2052-11.1.0.12980</vt:lpwstr>
  </property>
</Properties>
</file>