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<sst xmlns="http://schemas.openxmlformats.org/spreadsheetml/2006/main" count="178" uniqueCount="110">
  <si>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</si>
  <si>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</si>
  <si>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</si>
  <si>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</si>
  <si>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</si>
  <si>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</si>
  <si>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</si>
  <si>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</si>
  <si>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</si>
  <si>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</si>
  <si>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</si>
  <si>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</si>
  <si>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</si>
  <si>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</si>
  <si>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</si>
  <si>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</si>
  <si>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</si>
  <si>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</si>
  <si>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</si>
  <si>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</si>
  <si>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</si>
  <si>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</si>
  <si>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</si>
  <si>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</si>
  <si>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</si>
  <si>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999221854917502	</t>
  </si>
  <si>
    <t>Ctrip</t>
  </si>
  <si>
    <t>正常</t>
  </si>
  <si>
    <t>[香港]奕居(The Upper House)(17083495)</t>
  </si>
  <si>
    <t>Studio 80 豪华房&lt;双人入住&gt;&lt;内宾&gt;&lt;预付&gt;&lt;无早&gt;</t>
  </si>
  <si>
    <t>CNY</t>
  </si>
  <si>
    <t>YAN/ZI,CAO/MEI</t>
  </si>
  <si>
    <t>CA363221224CNY</t>
  </si>
  <si>
    <t>未提现</t>
  </si>
  <si>
    <t>携程开票</t>
  </si>
  <si>
    <t xml:space="preserve">2848261	</t>
  </si>
  <si>
    <t xml:space="preserve">	</t>
  </si>
  <si>
    <t xml:space="preserve">999221856875141	</t>
  </si>
  <si>
    <t>Studio 70 豪华房&lt;双人入住&gt;&lt;内宾&gt;&lt;预付&gt;&lt;无早&gt;</t>
  </si>
  <si>
    <t>MAO/HUA FENG</t>
  </si>
  <si>
    <t xml:space="preserve">2851678	</t>
  </si>
  <si>
    <t xml:space="preserve">999221862064009	</t>
  </si>
  <si>
    <t>[梅州]梅州白天鹅迎宾馆(100697959)</t>
  </si>
  <si>
    <t>商务江景大床房&lt;特惠专享&gt;&lt;双人入住&gt;&lt;日历房套餐高价值&gt;&lt;双早&gt;&lt;新酒店礼盒&gt;</t>
  </si>
  <si>
    <t>谢顺生</t>
  </si>
  <si>
    <t xml:space="preserve">999221862311330	</t>
  </si>
  <si>
    <t>[五华]五华热矿泥温泉度假村(99113525)</t>
  </si>
  <si>
    <t>标准大床房&lt;双人入住&gt;&lt;限量特惠&gt;&lt;双早&gt;&lt;新高价值日历房套餐&gt;&lt;新酒店礼盒&gt;</t>
  </si>
  <si>
    <t>余丽旋</t>
  </si>
  <si>
    <t xml:space="preserve">999221864116978	</t>
  </si>
  <si>
    <t>[梅州]梅州麓湖山酒店(67856423)</t>
  </si>
  <si>
    <t>豪华大床房&lt;双人入住&gt;&lt;升级特惠&gt;&lt;双早&gt;&lt;新高价值日历房套餐&gt;&lt;新酒店礼盒&gt;</t>
  </si>
  <si>
    <t>黄辉如</t>
  </si>
  <si>
    <t xml:space="preserve">999221867243710	</t>
  </si>
  <si>
    <t>商务城景双床房&lt;超值特惠&gt;&lt;双人入住&gt;&lt;日历房套餐高价值&gt;&lt;单早&gt;&lt;新酒店礼盒&gt;</t>
  </si>
  <si>
    <t>陈宇</t>
  </si>
  <si>
    <t>，</t>
  </si>
  <si>
    <t>999221862064009</t>
  </si>
  <si>
    <t>202212081319350021</t>
  </si>
  <si>
    <t>999221862311330</t>
  </si>
  <si>
    <t>202212081340520020</t>
  </si>
  <si>
    <t>999221864116978</t>
  </si>
  <si>
    <t>202212081923480034</t>
  </si>
  <si>
    <t>999221867243710</t>
  </si>
  <si>
    <t>202212091024390017</t>
  </si>
  <si>
    <t>A221224092129481</t>
  </si>
  <si>
    <t>房集：i221224092419 1336.1元</t>
  </si>
  <si>
    <t>CNY / HKD 当前参考汇率: 1.114608766</t>
  </si>
  <si>
    <t>总计： 23467.22 CNY/
26156.77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</si>
  <si>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</si>
  <si>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</si>
  <si>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</si>
  <si>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</si>
  <si>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</si>
  <si>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</si>
  <si>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</si>
  <si>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</si>
  <si>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</si>
  <si>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</si>
  <si>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</si>
  <si>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</si>
  <si>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</si>
  <si>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</si>
  <si>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</si>
  <si>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</si>
  <si>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</si>
  <si>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</si>
  <si>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</si>
  <si>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2022-12-06</t>
  </si>
  <si>
    <t>2851678</t>
  </si>
  <si>
    <t>奕居</t>
  </si>
  <si>
    <t>MAO HUA FENG</t>
  </si>
  <si>
    <t>2022-12-09</t>
  </si>
  <si>
    <t>退房日周结</t>
  </si>
  <si>
    <t>10435.32</t>
  </si>
  <si>
    <t>RMB</t>
  </si>
  <si>
    <t>0</t>
  </si>
  <si>
    <t>0.00</t>
  </si>
  <si>
    <t>携程国内直连(DD)</t>
  </si>
  <si>
    <t>01.011249</t>
  </si>
  <si>
    <t>2022-12-06 17:32:28</t>
  </si>
  <si>
    <t>否</t>
  </si>
  <si>
    <t>汇智国际旅游发展有限公司</t>
  </si>
  <si>
    <t>直连</t>
  </si>
  <si>
    <t>中国</t>
  </si>
  <si>
    <t>2022-12-05</t>
  </si>
  <si>
    <t>2848261</t>
  </si>
  <si>
    <t>YAN ZI,CAO MEI</t>
  </si>
  <si>
    <t>11695.80</t>
  </si>
  <si>
    <t>2022-12-05 15:25:56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</si>
</sst>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13</xdr:col>
      <xdr:colOff>600075</xdr:colOff>
      <xdr:row>53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0172700" cy="4953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44901</v>
      </c>
      <c r="G2" s="6">
        <v>44904</v>
      </c>
      <c r="H2" s="4">
        <v>1</v>
      </c>
      <c r="I2" s="4">
        <v>3</v>
      </c>
      <c r="J2" s="4">
        <v>3</v>
      </c>
      <c r="K2" s="4" t="s">
        <v>30</v>
      </c>
      <c r="L2" s="4">
        <v>11695.8</v>
      </c>
      <c r="M2" s="4">
        <v>11695.8</v>
      </c>
      <c r="N2" s="4" t="s">
        <v>31</v>
      </c>
      <c r="O2" s="4" t="s">
        <v>32</v>
      </c>
      <c r="P2" s="4" t="s">
        <v>33</v>
      </c>
      <c r="Q2" s="4">
        <v>0</v>
      </c>
      <c r="R2" s="7">
        <v>44900</v>
      </c>
      <c r="S2" s="6">
        <v>44919</v>
      </c>
      <c r="T2" s="4" t="s">
        <v>34</v>
      </c>
      <c r="U2" s="4">
        <v>11695.8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44901</v>
      </c>
      <c r="G3" s="6">
        <v>44904</v>
      </c>
      <c r="H3" s="4">
        <v>1</v>
      </c>
      <c r="I3" s="4">
        <v>3</v>
      </c>
      <c r="J3" s="4">
        <v>3</v>
      </c>
      <c r="K3" s="4" t="s">
        <v>30</v>
      </c>
      <c r="L3" s="4">
        <v>10435.32</v>
      </c>
      <c r="M3" s="4">
        <v>10435.32</v>
      </c>
      <c r="N3" s="4" t="s">
        <v>39</v>
      </c>
      <c r="O3" s="4" t="s">
        <v>32</v>
      </c>
      <c r="P3" s="4" t="s">
        <v>33</v>
      </c>
      <c r="Q3" s="4">
        <v>0</v>
      </c>
      <c r="R3" s="7">
        <v>44901</v>
      </c>
      <c r="S3" s="6">
        <v>44919</v>
      </c>
      <c r="T3" s="4" t="s">
        <v>34</v>
      </c>
      <c r="U3" s="4">
        <v>10435.32</v>
      </c>
      <c r="V3" s="4">
        <v>0</v>
      </c>
      <c r="W3" s="4">
        <v>0</v>
      </c>
      <c r="X3" s="4" t="s">
        <v>40</v>
      </c>
      <c r="Y3" s="4" t="s">
        <v>36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44903</v>
      </c>
      <c r="G4" s="6">
        <v>44904</v>
      </c>
      <c r="H4" s="4">
        <v>1</v>
      </c>
      <c r="I4" s="4">
        <v>1</v>
      </c>
      <c r="J4" s="4">
        <v>1</v>
      </c>
      <c r="K4" s="4" t="s">
        <v>30</v>
      </c>
      <c r="L4" s="4">
        <v>280</v>
      </c>
      <c r="M4" s="4">
        <v>280</v>
      </c>
      <c r="N4" s="4" t="s">
        <v>44</v>
      </c>
      <c r="O4" s="4" t="s">
        <v>32</v>
      </c>
      <c r="P4" s="4" t="s">
        <v>33</v>
      </c>
      <c r="Q4" s="4">
        <v>0</v>
      </c>
      <c r="R4" s="7">
        <v>44903</v>
      </c>
      <c r="S4" s="6">
        <v>44919</v>
      </c>
      <c r="T4" s="4" t="s">
        <v>34</v>
      </c>
      <c r="U4" s="4">
        <v>280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44903</v>
      </c>
      <c r="G5" s="6">
        <v>44904</v>
      </c>
      <c r="H5" s="4">
        <v>1</v>
      </c>
      <c r="I5" s="4">
        <v>1</v>
      </c>
      <c r="J5" s="4">
        <v>1</v>
      </c>
      <c r="K5" s="4" t="s">
        <v>30</v>
      </c>
      <c r="L5" s="4">
        <v>380.1</v>
      </c>
      <c r="M5" s="4">
        <v>380.1</v>
      </c>
      <c r="N5" s="4" t="s">
        <v>48</v>
      </c>
      <c r="O5" s="4" t="s">
        <v>32</v>
      </c>
      <c r="P5" s="4" t="s">
        <v>33</v>
      </c>
      <c r="Q5" s="4">
        <v>0</v>
      </c>
      <c r="R5" s="7">
        <v>44903</v>
      </c>
      <c r="S5" s="6">
        <v>44919</v>
      </c>
      <c r="T5" s="4" t="s">
        <v>34</v>
      </c>
      <c r="U5" s="4">
        <v>380.1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44903</v>
      </c>
      <c r="G6" s="6">
        <v>44904</v>
      </c>
      <c r="H6" s="4">
        <v>1</v>
      </c>
      <c r="I6" s="4">
        <v>1</v>
      </c>
      <c r="J6" s="4">
        <v>1</v>
      </c>
      <c r="K6" s="4" t="s">
        <v>30</v>
      </c>
      <c r="L6" s="4">
        <v>375</v>
      </c>
      <c r="M6" s="4">
        <v>375</v>
      </c>
      <c r="N6" s="4" t="s">
        <v>52</v>
      </c>
      <c r="O6" s="4" t="s">
        <v>32</v>
      </c>
      <c r="P6" s="4" t="s">
        <v>33</v>
      </c>
      <c r="Q6" s="4">
        <v>0</v>
      </c>
      <c r="R6" s="7">
        <v>44903</v>
      </c>
      <c r="S6" s="6">
        <v>44919</v>
      </c>
      <c r="T6" s="4" t="s">
        <v>34</v>
      </c>
      <c r="U6" s="4">
        <v>375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42</v>
      </c>
      <c r="E7" s="4" t="s">
        <v>54</v>
      </c>
      <c r="F7" s="6">
        <v>44903</v>
      </c>
      <c r="G7" s="6">
        <v>44904</v>
      </c>
      <c r="H7" s="4">
        <v>1</v>
      </c>
      <c r="I7" s="4">
        <v>1</v>
      </c>
      <c r="J7" s="4">
        <v>1</v>
      </c>
      <c r="K7" s="4" t="s">
        <v>30</v>
      </c>
      <c r="L7" s="4">
        <v>301</v>
      </c>
      <c r="M7" s="4">
        <v>301</v>
      </c>
      <c r="N7" s="4" t="s">
        <v>55</v>
      </c>
      <c r="O7" s="4" t="s">
        <v>32</v>
      </c>
      <c r="P7" s="4" t="s">
        <v>33</v>
      </c>
      <c r="Q7" s="4">
        <v>0</v>
      </c>
      <c r="R7" s="7">
        <v>44903</v>
      </c>
      <c r="S7" s="6">
        <v>44919</v>
      </c>
      <c r="T7" s="4" t="s">
        <v>34</v>
      </c>
      <c r="U7" s="4">
        <v>301</v>
      </c>
      <c r="V7" s="4">
        <v>0</v>
      </c>
      <c r="W7" s="4">
        <v>0</v>
      </c>
      <c r="X7" s="4" t="s">
        <v>36</v>
      </c>
      <c r="Y7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E19" sqref="E19"/>
    </sheetView>
  </sheetViews>
  <sheetFormatPr defaultColWidth="9" defaultRowHeight="13.5"/>
  <cols>
    <col min="1" max="1" width="14.5" style="4" customWidth="1"/>
    <col min="2" max="3" width="10.37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56</v>
      </c>
    </row>
    <row r="2" s="4" customFormat="1" spans="1:9">
      <c r="A2" s="5">
        <v>999221854917502</v>
      </c>
      <c r="B2" s="6">
        <v>44901</v>
      </c>
      <c r="C2" s="6">
        <v>44904</v>
      </c>
      <c r="D2" s="4">
        <v>11695.8</v>
      </c>
      <c r="E2" s="4" t="str">
        <f>VLOOKUP(A2,HOP!A:L,12,0)</f>
        <v>11695.80</v>
      </c>
      <c r="F2" s="4" t="str">
        <f>VLOOKUP(A2,HOP!A:C,3,0)</f>
        <v>2848261</v>
      </c>
      <c r="G2" s="4">
        <f>D2-E2</f>
        <v>0</v>
      </c>
      <c r="H2" s="4" t="str">
        <f>$H$1&amp;F2</f>
        <v>，2848261</v>
      </c>
      <c r="I2" s="4" t="str">
        <f>VLOOKUP(A2,HOP!A:U,21,0)</f>
        <v>直连</v>
      </c>
    </row>
    <row r="3" s="4" customFormat="1" spans="1:9">
      <c r="A3" s="5">
        <v>999221856875141</v>
      </c>
      <c r="B3" s="6">
        <v>44901</v>
      </c>
      <c r="C3" s="6">
        <v>44904</v>
      </c>
      <c r="D3" s="4">
        <v>10435.32</v>
      </c>
      <c r="E3" s="4" t="str">
        <f>VLOOKUP(A3,HOP!A:L,12,0)</f>
        <v>10435.32</v>
      </c>
      <c r="F3" s="4" t="str">
        <f>VLOOKUP(A3,HOP!A:C,3,0)</f>
        <v>2851678</v>
      </c>
      <c r="G3" s="4">
        <f>D3-E3</f>
        <v>0</v>
      </c>
      <c r="H3" s="4" t="str">
        <f>$H$1&amp;F3</f>
        <v>，2851678</v>
      </c>
      <c r="I3" s="4" t="str">
        <f>VLOOKUP(A3,HOP!A:U,21,0)</f>
        <v>直连</v>
      </c>
    </row>
    <row r="4" s="4" customFormat="1" spans="1:10">
      <c r="A4" s="8" t="s">
        <v>57</v>
      </c>
      <c r="B4" s="6">
        <v>44903</v>
      </c>
      <c r="C4" s="6">
        <v>44904</v>
      </c>
      <c r="D4" s="4">
        <v>280</v>
      </c>
      <c r="E4" s="4">
        <v>280</v>
      </c>
      <c r="F4" s="9" t="s">
        <v>58</v>
      </c>
      <c r="G4" s="4">
        <f>D4-E4</f>
        <v>0</v>
      </c>
      <c r="H4" s="4" t="str">
        <f>$H$1&amp;F4</f>
        <v>，202212081319350021</v>
      </c>
      <c r="I4" s="4" t="e">
        <f>VLOOKUP(A4,HOP!A:U,21,0)</f>
        <v>#N/A</v>
      </c>
      <c r="J4" s="4">
        <v>12.8</v>
      </c>
    </row>
    <row r="5" s="4" customFormat="1" spans="1:10">
      <c r="A5" s="8" t="s">
        <v>59</v>
      </c>
      <c r="B5" s="6">
        <v>44903</v>
      </c>
      <c r="C5" s="6">
        <v>44904</v>
      </c>
      <c r="D5" s="4">
        <v>380.1</v>
      </c>
      <c r="E5" s="4">
        <v>380.1</v>
      </c>
      <c r="F5" s="9" t="s">
        <v>60</v>
      </c>
      <c r="G5" s="4">
        <f>D5-E5</f>
        <v>0</v>
      </c>
      <c r="H5" s="4" t="str">
        <f>$H$1&amp;F5</f>
        <v>，202212081340520020</v>
      </c>
      <c r="I5" s="4" t="e">
        <f>VLOOKUP(A5,HOP!A:U,21,0)</f>
        <v>#N/A</v>
      </c>
      <c r="J5" s="4">
        <v>12.8</v>
      </c>
    </row>
    <row r="6" s="4" customFormat="1" spans="1:10">
      <c r="A6" s="8" t="s">
        <v>61</v>
      </c>
      <c r="B6" s="6">
        <v>44903</v>
      </c>
      <c r="C6" s="6">
        <v>44904</v>
      </c>
      <c r="D6" s="4">
        <v>375</v>
      </c>
      <c r="E6" s="4">
        <v>375</v>
      </c>
      <c r="F6" s="9" t="s">
        <v>62</v>
      </c>
      <c r="G6" s="4">
        <f>D6-E6</f>
        <v>0</v>
      </c>
      <c r="H6" s="4" t="str">
        <f>$H$1&amp;F6</f>
        <v>，202212081923480034</v>
      </c>
      <c r="I6" s="4" t="e">
        <f>VLOOKUP(A6,HOP!A:U,21,0)</f>
        <v>#N/A</v>
      </c>
      <c r="J6" s="4">
        <v>12.8</v>
      </c>
    </row>
    <row r="7" s="4" customFormat="1" spans="1:10">
      <c r="A7" s="8" t="s">
        <v>63</v>
      </c>
      <c r="B7" s="6">
        <v>44903</v>
      </c>
      <c r="C7" s="6">
        <v>44904</v>
      </c>
      <c r="D7" s="4">
        <v>301</v>
      </c>
      <c r="E7" s="4">
        <v>301</v>
      </c>
      <c r="F7" s="9" t="s">
        <v>64</v>
      </c>
      <c r="G7" s="4">
        <f>D7-E7</f>
        <v>0</v>
      </c>
      <c r="H7" s="4" t="str">
        <f>$H$1&amp;F7</f>
        <v>，202212091024390017</v>
      </c>
      <c r="I7" s="4" t="e">
        <f>VLOOKUP(A7,HOP!A:U,21,0)</f>
        <v>#N/A</v>
      </c>
      <c r="J7" s="4">
        <v>12.9</v>
      </c>
    </row>
    <row r="9" spans="4:4">
      <c r="D9" s="4">
        <f>SUM(D2:D8)</f>
        <v>23467.22</v>
      </c>
    </row>
    <row r="14" spans="1:4">
      <c r="A14" s="4" t="s">
        <v>65</v>
      </c>
      <c r="C14" s="4">
        <v>22131.12</v>
      </c>
      <c r="D14" s="4">
        <v>24667.54</v>
      </c>
    </row>
    <row r="15" spans="1:4">
      <c r="A15" s="4" t="s">
        <v>66</v>
      </c>
      <c r="C15" s="4">
        <v>1336.1</v>
      </c>
      <c r="D15" s="4">
        <v>1489.23</v>
      </c>
    </row>
    <row r="16" spans="1:4">
      <c r="A16" s="4" t="s">
        <v>67</v>
      </c>
      <c r="C16" s="4">
        <f>SUM(C14:C15)</f>
        <v>23467.22</v>
      </c>
      <c r="D16" s="4">
        <f>SUM(D14:D15)</f>
        <v>26156.77</v>
      </c>
    </row>
    <row r="17" spans="1:1">
      <c r="A17" s="4" t="s">
        <v>68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69</v>
      </c>
      <c r="B1" s="2" t="s">
        <v>70</v>
      </c>
      <c r="C1" s="2" t="s">
        <v>71</v>
      </c>
      <c r="D1" s="2" t="s">
        <v>72</v>
      </c>
      <c r="E1" s="2" t="s">
        <v>13</v>
      </c>
      <c r="F1" s="2" t="s">
        <v>5</v>
      </c>
      <c r="G1" s="2" t="s">
        <v>6</v>
      </c>
      <c r="H1" s="2" t="s">
        <v>73</v>
      </c>
      <c r="I1" s="2" t="s">
        <v>74</v>
      </c>
      <c r="J1" s="2" t="s">
        <v>75</v>
      </c>
      <c r="K1" s="2" t="s">
        <v>76</v>
      </c>
      <c r="L1" s="2" t="s">
        <v>77</v>
      </c>
      <c r="M1" s="2" t="s">
        <v>78</v>
      </c>
      <c r="N1" s="2" t="s">
        <v>79</v>
      </c>
      <c r="O1" s="2" t="s">
        <v>80</v>
      </c>
      <c r="P1" s="2" t="s">
        <v>81</v>
      </c>
      <c r="Q1" s="2" t="s">
        <v>82</v>
      </c>
      <c r="R1" s="2" t="s">
        <v>83</v>
      </c>
      <c r="S1" s="2" t="s">
        <v>84</v>
      </c>
      <c r="T1" s="2" t="s">
        <v>85</v>
      </c>
      <c r="U1" s="2" t="s">
        <v>86</v>
      </c>
      <c r="V1" s="2" t="s">
        <v>87</v>
      </c>
    </row>
    <row r="2" s="1" customFormat="1" spans="1:22">
      <c r="A2" s="3">
        <v>999221856875141</v>
      </c>
      <c r="B2" s="1" t="s">
        <v>88</v>
      </c>
      <c r="C2" s="1" t="s">
        <v>89</v>
      </c>
      <c r="D2" s="1" t="s">
        <v>90</v>
      </c>
      <c r="E2" s="1" t="s">
        <v>91</v>
      </c>
      <c r="F2" s="1" t="s">
        <v>88</v>
      </c>
      <c r="G2" s="1" t="s">
        <v>92</v>
      </c>
      <c r="H2" s="1" t="s">
        <v>93</v>
      </c>
      <c r="I2" s="1" t="s">
        <v>94</v>
      </c>
      <c r="J2" s="1" t="s">
        <v>95</v>
      </c>
      <c r="K2" s="1" t="s">
        <v>94</v>
      </c>
      <c r="L2" s="1" t="s">
        <v>94</v>
      </c>
      <c r="M2" s="1" t="s">
        <v>96</v>
      </c>
      <c r="N2" s="1" t="s">
        <v>96</v>
      </c>
      <c r="O2" s="1" t="s">
        <v>97</v>
      </c>
      <c r="P2" s="1" t="s">
        <v>98</v>
      </c>
      <c r="Q2" s="1" t="s">
        <v>99</v>
      </c>
      <c r="R2" s="1" t="s">
        <v>100</v>
      </c>
      <c r="S2" s="1" t="s">
        <v>101</v>
      </c>
      <c r="T2" s="1" t="s">
        <v>102</v>
      </c>
      <c r="U2" s="1" t="s">
        <v>103</v>
      </c>
      <c r="V2" s="1" t="s">
        <v>104</v>
      </c>
    </row>
    <row r="3" s="1" customFormat="1" spans="1:22">
      <c r="A3" s="3">
        <v>999221854917502</v>
      </c>
      <c r="B3" s="1" t="s">
        <v>105</v>
      </c>
      <c r="C3" s="1" t="s">
        <v>106</v>
      </c>
      <c r="D3" s="1" t="s">
        <v>90</v>
      </c>
      <c r="E3" s="1" t="s">
        <v>107</v>
      </c>
      <c r="F3" s="1" t="s">
        <v>88</v>
      </c>
      <c r="G3" s="1" t="s">
        <v>92</v>
      </c>
      <c r="H3" s="1" t="s">
        <v>93</v>
      </c>
      <c r="I3" s="1" t="s">
        <v>108</v>
      </c>
      <c r="J3" s="1" t="s">
        <v>95</v>
      </c>
      <c r="K3" s="1" t="s">
        <v>108</v>
      </c>
      <c r="L3" s="1" t="s">
        <v>108</v>
      </c>
      <c r="M3" s="1" t="s">
        <v>96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109</v>
      </c>
      <c r="S3" s="1" t="s">
        <v>101</v>
      </c>
      <c r="T3" s="1" t="s">
        <v>102</v>
      </c>
      <c r="U3" s="1" t="s">
        <v>103</v>
      </c>
      <c r="V3" s="1" t="s">
        <v>104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2022-12-24T01:13:16Z</dcterms:created>
  <dcterms:modified xsi:type="dcterms:W3CDTF">2022-12-24T01:26:03Z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594C57CB9C484196842E71756455C377</vt:lpwstr>
  </property>
  <property fmtid="{D5CDD505-2E9C-101B-9397-08002B2CF9AE}" pid="3" name="KSOProductBuildVer">
    <vt:lpwstr>2052-11.1.0.12980</vt:lpwstr>
  </property>
</Properties>
</file>