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<sst xmlns="http://schemas.openxmlformats.org/spreadsheetml/2006/main" count="899" uniqueCount="359">
  <si>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</si>
  <si>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</si>
  <si>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</si>
  <si>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</si>
  <si>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</si>
  <si>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</si>
  <si>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</si>
  <si>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</si>
  <si>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</si>
  <si>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</si>
  <si>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</si>
  <si>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</si>
  <si>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</si>
  <si>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</si>
  <si>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</si>
  <si>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</si>
  <si>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</si>
  <si>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</si>
  <si>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</si>
  <si>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</si>
  <si>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</si>
  <si>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</si>
  <si>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</si>
  <si>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</si>
  <si>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</si>
  <si>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17876955081	</t>
  </si>
  <si>
    <t>Ctrip</t>
  </si>
  <si>
    <t>正常</t>
  </si>
  <si>
    <t>[坎昆]坎昆维恩度假全包酒店-仅限成人(Secrets the Vine Cancun All Inclusive-Adults Only)(39052524)</t>
  </si>
  <si>
    <t>海景豪华房双人床房&lt;不退款&gt;&lt;2人入住&gt;</t>
  </si>
  <si>
    <t>USD</t>
  </si>
  <si>
    <t>JEONG/JAESEUNG,YANG/SONGLEE</t>
  </si>
  <si>
    <t>CA5326221225USD</t>
  </si>
  <si>
    <t>未提现</t>
  </si>
  <si>
    <t>携程开票</t>
  </si>
  <si>
    <t xml:space="preserve">	</t>
  </si>
  <si>
    <t>取消</t>
  </si>
  <si>
    <t xml:space="preserve">18487099059	</t>
  </si>
  <si>
    <t>[曼谷]马尔温别墅酒店(Marwin Villa)(39602372)</t>
  </si>
  <si>
    <t>特级双人房/双床房&lt;不退款&gt;&lt;2人入住&gt;</t>
  </si>
  <si>
    <t>Chew/Leo,Chew/Leo</t>
  </si>
  <si>
    <t xml:space="preserve">EXP-1982106427	</t>
  </si>
  <si>
    <t xml:space="preserve">18911826509	</t>
  </si>
  <si>
    <t>[哥打京那巴鲁]格兰迪酒店&amp;度假村(Grandis Hotels and Resorts)(40721678)</t>
  </si>
  <si>
    <t>高级特大床房&lt;2人入住&gt;&lt;不退款&gt;&lt;早餐&gt;</t>
  </si>
  <si>
    <t>Yoh/Wendy</t>
  </si>
  <si>
    <t xml:space="preserve">2674166	</t>
  </si>
  <si>
    <t xml:space="preserve">208581823	</t>
  </si>
  <si>
    <t xml:space="preserve">18943845977	</t>
  </si>
  <si>
    <t>[阿姆斯特丹]阿姆斯特丹市诺富特酒店(Novotel Amsterdam City)(37214772)</t>
  </si>
  <si>
    <t>标准大号床房&lt;2人入住&gt;&lt;不退款&gt;</t>
  </si>
  <si>
    <t>NG/FARELL</t>
  </si>
  <si>
    <t xml:space="preserve">2683940	</t>
  </si>
  <si>
    <t xml:space="preserve">0515WLI504	</t>
  </si>
  <si>
    <t xml:space="preserve">21480992884	</t>
  </si>
  <si>
    <t>[新加坡]新加坡圣淘沙索菲特度假村及水疗中心(Sofitel Singapore Sentosa Resort &amp; Spa (SG Clean))(37241146)</t>
  </si>
  <si>
    <t>园景花园奢华房&lt;2人入住&gt;&lt;不退款&gt;&lt;早餐&gt;</t>
  </si>
  <si>
    <t>LEE/PO WING</t>
  </si>
  <si>
    <t xml:space="preserve">报名字	</t>
  </si>
  <si>
    <t xml:space="preserve">21683602112	</t>
  </si>
  <si>
    <t>[普吉岛]普吉岛卡利马度假村及水疗中心 (SHA Extra Plus)(Kalima Resort &amp; Spa Phuket (SHA Extra Plus))(40721578)</t>
  </si>
  <si>
    <t>超豪华海景房&lt;2人入住&gt;&lt;不退款&gt;</t>
  </si>
  <si>
    <t>LUO/JIAXI</t>
  </si>
  <si>
    <t xml:space="preserve">2769951	</t>
  </si>
  <si>
    <t xml:space="preserve">530395	</t>
  </si>
  <si>
    <t xml:space="preserve">999221868318369	</t>
  </si>
  <si>
    <t>[胡志明市]新世界西贡酒店(New World Saigon Hotel)(44800792)</t>
  </si>
  <si>
    <t>尊贵房双床&lt;2人入住&gt;&lt;不退款&gt;&lt;早餐&gt;</t>
  </si>
  <si>
    <t>Chio/Wen Tian,Chio/Wen Tian</t>
  </si>
  <si>
    <t xml:space="preserve">2858556	</t>
  </si>
  <si>
    <t xml:space="preserve">1052113	</t>
  </si>
  <si>
    <t xml:space="preserve">21894484639	</t>
  </si>
  <si>
    <t>[亚罗士打]莱维拉治商务酒店（班达尔巴鲁美贡）(The Leverage Business Hotel - Bandar Baru Mergong)(48376933)</t>
  </si>
  <si>
    <t>标准客房, 1 张大床, 无窗&lt;2人入住&gt;&lt;不退款&gt;</t>
  </si>
  <si>
    <t>Fahmi Mohd Imam/Mohamad,Fahmi Mohd Imam/Mohamad</t>
  </si>
  <si>
    <t xml:space="preserve">2867200	</t>
  </si>
  <si>
    <t xml:space="preserve">999221930417568	</t>
  </si>
  <si>
    <t>[曼谷]水晶套房素万那普机场(Crystal Suites Suvarnbhumi Airport)(37208373)</t>
  </si>
  <si>
    <t>豪华双床房&lt;1&gt;&lt;2人入住&gt;&lt;不退款&gt;&lt;早餐&gt;</t>
  </si>
  <si>
    <t>SIHAPANYA/BOUATHONG</t>
  </si>
  <si>
    <t xml:space="preserve">2876128	</t>
  </si>
  <si>
    <t xml:space="preserve">acknowledge	</t>
  </si>
  <si>
    <t xml:space="preserve">999221956263387	</t>
  </si>
  <si>
    <t>[芙蓉]芙蓉皇家朱兰酒店(Royale Chulan Seremban)(44692859)</t>
  </si>
  <si>
    <t>豪华房&lt;2人入住&gt;&lt;不退款&gt;</t>
  </si>
  <si>
    <t>Kim/CHANWON,Kim/CHANWON</t>
  </si>
  <si>
    <t xml:space="preserve">2885210	</t>
  </si>
  <si>
    <t xml:space="preserve">18915101983	</t>
  </si>
  <si>
    <t>[邦劳]薄荷海滩俱乐部酒店(Bohol Beach Club)(44684408)</t>
  </si>
  <si>
    <t>Quinto/Sanky,Quinto/Sanky</t>
  </si>
  <si>
    <t>CA5326221226USD</t>
  </si>
  <si>
    <t xml:space="preserve">2675939	</t>
  </si>
  <si>
    <t xml:space="preserve">21087525809	</t>
  </si>
  <si>
    <t>[曼谷]艺术酒店 (SHA Plus+)(Arte Hotel (SHA Plus+))(37201483)</t>
  </si>
  <si>
    <t>豪华特大床房&lt;2人入住&gt;&lt;不退款&gt;</t>
  </si>
  <si>
    <t>WING SZE/LAI,WING SZE/LAI</t>
  </si>
  <si>
    <t xml:space="preserve">2699550	</t>
  </si>
  <si>
    <t xml:space="preserve">21855748583	</t>
  </si>
  <si>
    <t>[普吉岛]普吉岛阿玛瑞酒店(SHA Extra Plus)(Amari Phuket (SHA Extra Plus))(40721567)</t>
  </si>
  <si>
    <t>海景高级房&lt;2人入住&gt;&lt;不退款&gt;</t>
  </si>
  <si>
    <t>Acharya/Kaushik,Acharya/Kaushik</t>
  </si>
  <si>
    <t xml:space="preserve">2849839	</t>
  </si>
  <si>
    <t xml:space="preserve">35859517	</t>
  </si>
  <si>
    <t xml:space="preserve">999221868382524	</t>
  </si>
  <si>
    <t>NGUYEN/VAN THAO</t>
  </si>
  <si>
    <t xml:space="preserve">2858582	</t>
  </si>
  <si>
    <t xml:space="preserve">1052107	</t>
  </si>
  <si>
    <t xml:space="preserve">21874306908	</t>
  </si>
  <si>
    <t>Patel/Naresh,Patel/Naresh</t>
  </si>
  <si>
    <t xml:space="preserve">2860631	</t>
  </si>
  <si>
    <t xml:space="preserve">21879323454	</t>
  </si>
  <si>
    <t>[吉隆坡]吉隆坡柏威年酒店 · 悦榕管理(Pavilion Hotel Kuala Lumpur Managed by Banyan Tree)(40759685)</t>
  </si>
  <si>
    <t>都市套房&lt;2人入住&gt;&lt;不退款&gt;</t>
  </si>
  <si>
    <t>CAI/QING,Huang/Yin</t>
  </si>
  <si>
    <t xml:space="preserve">2862307	</t>
  </si>
  <si>
    <t xml:space="preserve">207879	</t>
  </si>
  <si>
    <t xml:space="preserve">999221928424045	</t>
  </si>
  <si>
    <t>[吉隆坡]吉隆坡盛贸饭店(Traders Hotel, Kuala Lumpur)(44800732)</t>
  </si>
  <si>
    <t>奢华客房, 1 张特大床&lt;2人入住&gt;&lt;不退款&gt;</t>
  </si>
  <si>
    <t>KUANG/SHIAN</t>
  </si>
  <si>
    <t xml:space="preserve">2875653	</t>
  </si>
  <si>
    <t xml:space="preserve">999221940633887	</t>
  </si>
  <si>
    <t>[帕赛市]马尼拉101酒店（多用途酒店）(Hotel 101 Manila (Multiple Use Hotel))(37207952)</t>
  </si>
  <si>
    <t>开心客房&lt;2人入住&gt;&lt;不退款&gt;</t>
  </si>
  <si>
    <t>Marz/Rocel</t>
  </si>
  <si>
    <t xml:space="preserve">2879978	</t>
  </si>
  <si>
    <t xml:space="preserve">22464732	</t>
  </si>
  <si>
    <t xml:space="preserve">999221943020738	</t>
  </si>
  <si>
    <t>Sorreno/Ron Dandy Ganaba</t>
  </si>
  <si>
    <t xml:space="preserve">2880557	</t>
  </si>
  <si>
    <t xml:space="preserve">22465735	</t>
  </si>
  <si>
    <t xml:space="preserve">999221946836085	</t>
  </si>
  <si>
    <t>NUENGSUCHART/THAMNOON</t>
  </si>
  <si>
    <t xml:space="preserve">2882337	</t>
  </si>
  <si>
    <t xml:space="preserve">1054895	</t>
  </si>
  <si>
    <t xml:space="preserve">999221961926239	</t>
  </si>
  <si>
    <t>[八打灵再也]皇家朱兰曲线酒店(Royale Chulan The Curve)(39037634)</t>
  </si>
  <si>
    <t>豪华一室特大床房&lt;2人入住&gt;&lt;不退款&gt;&lt;早餐&gt;</t>
  </si>
  <si>
    <t>ZAINUDDIN/NAJIBAH NUR</t>
  </si>
  <si>
    <t xml:space="preserve">2886704	</t>
  </si>
  <si>
    <t xml:space="preserve">397236	</t>
  </si>
  <si>
    <t xml:space="preserve">999221968938230	</t>
  </si>
  <si>
    <t>[吉隆坡]吉隆坡宴宾雅酒店(Impiana KLCC Hotel)(37200629)</t>
  </si>
  <si>
    <t>豪华双床房&lt;2人入住&gt;&lt;不退款&gt;</t>
  </si>
  <si>
    <t>SONG CHEONG/LEE,SONG CHEONG/LEE</t>
  </si>
  <si>
    <t xml:space="preserve">2889359	</t>
  </si>
  <si>
    <t xml:space="preserve">999221969067630	</t>
  </si>
  <si>
    <t>[吉隆坡]吉隆坡宾乐雅服务公寓(PARKROYAL Serviced Suites Kuala Lumpur)(37195991)</t>
  </si>
  <si>
    <t>开放式套房&lt;2人入住&gt;&lt;不退款&gt;</t>
  </si>
  <si>
    <t>din/thawfeek,din/thawfeek</t>
  </si>
  <si>
    <t xml:space="preserve">2889418	</t>
  </si>
  <si>
    <t xml:space="preserve">999221972933263	</t>
  </si>
  <si>
    <t>[曼谷]曼谷素坤逸11号巷美居酒店(Mercure Bangkok Sukhumvit 11)(40742148)</t>
  </si>
  <si>
    <t>豪华特大床房带浴缸&lt;2人入住&gt;&lt;不退款&gt;</t>
  </si>
  <si>
    <t>wu/peilin</t>
  </si>
  <si>
    <t xml:space="preserve">2890635	</t>
  </si>
  <si>
    <t xml:space="preserve">999221979010976	</t>
  </si>
  <si>
    <t>[新德里]拉里特新德里酒店(The LaLiT New Delhi)(37196203)</t>
  </si>
  <si>
    <t>尊贵特大床房&lt;2人入住&gt;&lt;不退款&gt;&lt;早餐&gt;</t>
  </si>
  <si>
    <t>Khanna/Anand,Khanna/Anand</t>
  </si>
  <si>
    <t xml:space="preserve">2893045	</t>
  </si>
  <si>
    <t xml:space="preserve">21982879233	</t>
  </si>
  <si>
    <t>[莎阿南]莎亚南凯煌大酒店(Concorde Hotel Shah Alam)(39054136)</t>
  </si>
  <si>
    <t>Ni/Azura</t>
  </si>
  <si>
    <t xml:space="preserve">2894581	</t>
  </si>
  <si>
    <t>退单</t>
  </si>
  <si>
    <t>，</t>
  </si>
  <si>
    <t>A221226111619481</t>
  </si>
  <si>
    <t>A221226111713481</t>
  </si>
  <si>
    <t>USD / HKD 当前参考汇率: 7.80533</t>
  </si>
  <si>
    <t>总计： 8856 USD/
69124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</si>
  <si>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</si>
  <si>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</si>
  <si>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</si>
  <si>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</si>
  <si>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</si>
  <si>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</si>
  <si>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</si>
  <si>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</si>
  <si>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</si>
  <si>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</si>
  <si>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</si>
  <si>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</si>
  <si>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</si>
  <si>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</si>
  <si>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</si>
  <si>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</si>
  <si>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</si>
  <si>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</si>
  <si>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</si>
  <si>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2022-12-22</t>
  </si>
  <si>
    <t>2894581</t>
  </si>
  <si>
    <t>莎亚南凯煌大酒店</t>
  </si>
  <si>
    <t>Ni Azura</t>
  </si>
  <si>
    <t>2022-12-23</t>
  </si>
  <si>
    <t>退房日周结</t>
  </si>
  <si>
    <t>314.93</t>
  </si>
  <si>
    <t>45.00</t>
  </si>
  <si>
    <t>0</t>
  </si>
  <si>
    <t>0.00</t>
  </si>
  <si>
    <t>携程盛景国际直连</t>
  </si>
  <si>
    <t>01.010677</t>
  </si>
  <si>
    <t>2022-12-22 21:43:51</t>
  </si>
  <si>
    <t>否</t>
  </si>
  <si>
    <t>汇智国际旅游发展有限公司</t>
  </si>
  <si>
    <t>直连</t>
  </si>
  <si>
    <t>马来西亚</t>
  </si>
  <si>
    <t>2022-12-20</t>
  </si>
  <si>
    <t>2889418</t>
  </si>
  <si>
    <t>吉隆坡宾乐雅服务公寓</t>
  </si>
  <si>
    <t>din thawfeek,din thawfeek</t>
  </si>
  <si>
    <t>517.66</t>
  </si>
  <si>
    <t>74.00</t>
  </si>
  <si>
    <t>2022-12-20 20:49:18</t>
  </si>
  <si>
    <t>2889359</t>
  </si>
  <si>
    <t>吉隆坡宴宾雅酒店</t>
  </si>
  <si>
    <t>SONG CHEONG LEE,SONG CHEONG LEE</t>
  </si>
  <si>
    <t>580.62</t>
  </si>
  <si>
    <t>83.00</t>
  </si>
  <si>
    <t>2022-12-20 20:24:08</t>
  </si>
  <si>
    <t>2022-12-19</t>
  </si>
  <si>
    <t>2886704</t>
  </si>
  <si>
    <t>吉隆坡皇家星光曲线酒店</t>
  </si>
  <si>
    <t>ZAINUDDIN NAJIBAH NUR</t>
  </si>
  <si>
    <t>2022-12-21</t>
  </si>
  <si>
    <t>1790.05</t>
  </si>
  <si>
    <t>256.00</t>
  </si>
  <si>
    <t>2022-12-20 15:40:07</t>
  </si>
  <si>
    <t>直采</t>
  </si>
  <si>
    <t>2885210</t>
  </si>
  <si>
    <t>芙蓉皇家朱兰酒店</t>
  </si>
  <si>
    <t>Kim CHANWON,Kim CHANWON</t>
  </si>
  <si>
    <t>1237.65</t>
  </si>
  <si>
    <t>177.00</t>
  </si>
  <si>
    <t>2022-12-19 08:02:30</t>
  </si>
  <si>
    <t>2022-12-17</t>
  </si>
  <si>
    <t>2882337</t>
  </si>
  <si>
    <t>胡志明市新世界酒店</t>
  </si>
  <si>
    <t>NUENGSUCHART THAMNOON</t>
  </si>
  <si>
    <t>1887.95</t>
  </si>
  <si>
    <t>270.00</t>
  </si>
  <si>
    <t>2022-12-19 13:00:32</t>
  </si>
  <si>
    <t>越南</t>
  </si>
  <si>
    <t>2880557</t>
  </si>
  <si>
    <t>马尼拉101酒店（多用途酒店）</t>
  </si>
  <si>
    <t>Sorreno Ron Dandy Ganaba</t>
  </si>
  <si>
    <t>1370.51</t>
  </si>
  <si>
    <t>196.00</t>
  </si>
  <si>
    <t>2022-12-17 16:02:00</t>
  </si>
  <si>
    <t>菲律宾</t>
  </si>
  <si>
    <t>2022-12-16</t>
  </si>
  <si>
    <t>2879978</t>
  </si>
  <si>
    <t>Marz Rocel</t>
  </si>
  <si>
    <t>377.54</t>
  </si>
  <si>
    <t>54.00</t>
  </si>
  <si>
    <t>2022-12-18 11:47:42</t>
  </si>
  <si>
    <t>2022-12-15</t>
  </si>
  <si>
    <t>2876128</t>
  </si>
  <si>
    <t>水晶套房素万那普机场</t>
  </si>
  <si>
    <t>SIHAPANYA BOUATHONG</t>
  </si>
  <si>
    <t>264.74</t>
  </si>
  <si>
    <t>38.00</t>
  </si>
  <si>
    <t>2022-12-15 17:20:14</t>
  </si>
  <si>
    <t>泰国</t>
  </si>
  <si>
    <t>2875653</t>
  </si>
  <si>
    <t>吉隆坡盛贸饭店</t>
  </si>
  <si>
    <t>KUANG SHIAN</t>
  </si>
  <si>
    <t>2361.75</t>
  </si>
  <si>
    <t>339.00</t>
  </si>
  <si>
    <t>2022-12-15 14:25:48</t>
  </si>
  <si>
    <t>2022-12-10</t>
  </si>
  <si>
    <t>2862307</t>
  </si>
  <si>
    <t>吉隆坡柏威年酒店 · 悦榕庄管理</t>
  </si>
  <si>
    <t>CAI QING,Huang Yin</t>
  </si>
  <si>
    <t>2022-12-18</t>
  </si>
  <si>
    <t>7919.35</t>
  </si>
  <si>
    <t>1135.00</t>
  </si>
  <si>
    <t>2022-12-10 11:49:05</t>
  </si>
  <si>
    <t>2022-12-09</t>
  </si>
  <si>
    <t>2858582</t>
  </si>
  <si>
    <t>NGUYEN VAN THAO</t>
  </si>
  <si>
    <t>5407.86</t>
  </si>
  <si>
    <t>774.00</t>
  </si>
  <si>
    <t>2022-12-09 10:32:33</t>
  </si>
  <si>
    <t>2858556</t>
  </si>
  <si>
    <t>Chio Wen Tian,Chio Wen Tian</t>
  </si>
  <si>
    <t>2850.66</t>
  </si>
  <si>
    <t>408.00</t>
  </si>
  <si>
    <t>2022-12-09 10:56:20</t>
  </si>
  <si>
    <t>2022-12-05</t>
  </si>
  <si>
    <t>2849839</t>
  </si>
  <si>
    <t>普吉岛阿玛瑞酒店(SHA Extra Plus)</t>
  </si>
  <si>
    <t>Acharya Kaushik,Acharya Kaushik</t>
  </si>
  <si>
    <t>3267.54</t>
  </si>
  <si>
    <t>462.00</t>
  </si>
  <si>
    <t>2022-12-06 09:42:28</t>
  </si>
  <si>
    <t>2022-11-01</t>
  </si>
  <si>
    <t>2769951</t>
  </si>
  <si>
    <t>普吉岛卡利马度假村及水疗中心 (SHA Extra Plus)</t>
  </si>
  <si>
    <t>LUO JIAXI</t>
  </si>
  <si>
    <t>2034.74</t>
  </si>
  <si>
    <t>278.00</t>
  </si>
  <si>
    <t>2022-11-01 15:35:25</t>
  </si>
  <si>
    <t>2022-10-18</t>
  </si>
  <si>
    <t>2746357</t>
  </si>
  <si>
    <t>新加坡圣淘沙索菲特度假村及水疗中心 (Staycation Approved)</t>
  </si>
  <si>
    <t>LEE PO WING</t>
  </si>
  <si>
    <t>22678.93</t>
  </si>
  <si>
    <t>3144.00</t>
  </si>
  <si>
    <t>2022-10-18 14:50:34</t>
  </si>
  <si>
    <t>新加坡</t>
  </si>
  <si>
    <t>2022-09-19</t>
  </si>
  <si>
    <t>2699550</t>
  </si>
  <si>
    <t>曼谷阿特酒店</t>
  </si>
  <si>
    <t>WING SZE LAI,WING SZE LAI</t>
  </si>
  <si>
    <t>2553.69</t>
  </si>
  <si>
    <t>365.00</t>
  </si>
  <si>
    <t>2022-09-19 23:27:20</t>
  </si>
  <si>
    <t>2022-09-09</t>
  </si>
  <si>
    <t>2683940</t>
  </si>
  <si>
    <t>阿姆斯特丹市诺富特酒店</t>
  </si>
  <si>
    <t>NG FARELL</t>
  </si>
  <si>
    <t>1794.48</t>
  </si>
  <si>
    <t>257.00</t>
  </si>
  <si>
    <t>2022-09-09 01:24:33</t>
  </si>
  <si>
    <t>荷兰</t>
  </si>
  <si>
    <t>2022-08-31</t>
  </si>
  <si>
    <t>2674166</t>
  </si>
  <si>
    <t>格兰迪酒店&amp;度假村</t>
  </si>
  <si>
    <t>Yoh Wendy</t>
  </si>
  <si>
    <t>374.12</t>
  </si>
  <si>
    <t>2022-08-31 14:43:45</t>
  </si>
  <si>
    <t>2022-07-23</t>
  </si>
  <si>
    <t>2630310</t>
  </si>
  <si>
    <t>马尔温别墅酒店</t>
  </si>
  <si>
    <t>Chew Leo,Chew Leo</t>
  </si>
  <si>
    <t>602.30</t>
  </si>
  <si>
    <t>89.00</t>
  </si>
  <si>
    <t>2022-07-23 17:55:36</t>
  </si>
  <si>
    <t>2022-12-12</t>
  </si>
  <si>
    <t>2867200</t>
  </si>
  <si>
    <t>莱维拉治商务酒店（班达尔巴鲁美贡）</t>
  </si>
  <si>
    <t>Fahmi Mohd Imam Mohamad,Fahmi Mohd Imam Mohamad</t>
  </si>
  <si>
    <t>502.37</t>
  </si>
  <si>
    <t>72.00</t>
  </si>
  <si>
    <t>2022-12-12 09:08:41</t>
  </si>
  <si>
    <t>2890635</t>
  </si>
  <si>
    <t>曼谷素坤逸11号美居酒店</t>
  </si>
  <si>
    <t>wu peilin</t>
  </si>
  <si>
    <t>1353.81</t>
  </si>
  <si>
    <t>194.00</t>
  </si>
  <si>
    <t>2022-12-21 12:46:23</t>
  </si>
  <si>
    <t>2893045</t>
  </si>
  <si>
    <t>拉里特新德里酒店</t>
  </si>
  <si>
    <t>Khanna Anand,Khanna Anand</t>
  </si>
  <si>
    <t>1021.77</t>
  </si>
  <si>
    <t>146.00</t>
  </si>
  <si>
    <t>2022-12-22 11:04:23</t>
  </si>
  <si>
    <t>印度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</si>
</sst>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13</xdr:col>
      <xdr:colOff>190500</xdr:colOff>
      <xdr:row>69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9791700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44915</v>
      </c>
      <c r="G2" s="6">
        <v>44917</v>
      </c>
      <c r="H2" s="4">
        <v>1</v>
      </c>
      <c r="I2" s="4">
        <v>2</v>
      </c>
      <c r="J2" s="4">
        <v>2</v>
      </c>
      <c r="K2" s="4" t="s">
        <v>30</v>
      </c>
      <c r="L2" s="4">
        <v>800</v>
      </c>
      <c r="M2" s="4">
        <v>800</v>
      </c>
      <c r="N2" s="4" t="s">
        <v>31</v>
      </c>
      <c r="O2" s="4" t="s">
        <v>32</v>
      </c>
      <c r="P2" s="4" t="s">
        <v>33</v>
      </c>
      <c r="Q2" s="4">
        <v>0</v>
      </c>
      <c r="R2" s="7">
        <v>44682</v>
      </c>
      <c r="S2" s="6">
        <v>44920</v>
      </c>
      <c r="T2" s="4" t="s">
        <v>34</v>
      </c>
      <c r="U2" s="4">
        <v>800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44915</v>
      </c>
      <c r="G3" s="6">
        <v>44917</v>
      </c>
      <c r="H3" s="4">
        <v>1</v>
      </c>
      <c r="I3" s="4">
        <v>2</v>
      </c>
      <c r="J3" s="4">
        <v>2</v>
      </c>
      <c r="K3" s="4" t="s">
        <v>30</v>
      </c>
      <c r="L3" s="4">
        <v>-800</v>
      </c>
      <c r="M3" s="4">
        <v>-800</v>
      </c>
      <c r="N3" s="4" t="s">
        <v>31</v>
      </c>
      <c r="O3" s="4" t="s">
        <v>32</v>
      </c>
      <c r="P3" s="4" t="s">
        <v>33</v>
      </c>
      <c r="Q3" s="4">
        <v>0</v>
      </c>
      <c r="R3" s="7">
        <v>44682</v>
      </c>
      <c r="S3" s="6">
        <v>44920</v>
      </c>
      <c r="T3" s="4" t="s">
        <v>34</v>
      </c>
      <c r="U3" s="4">
        <v>-800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44913</v>
      </c>
      <c r="G4" s="6">
        <v>44917</v>
      </c>
      <c r="H4" s="4">
        <v>1</v>
      </c>
      <c r="I4" s="4">
        <v>4</v>
      </c>
      <c r="J4" s="4">
        <v>4</v>
      </c>
      <c r="K4" s="4" t="s">
        <v>30</v>
      </c>
      <c r="L4" s="4">
        <v>89</v>
      </c>
      <c r="M4" s="4">
        <v>89</v>
      </c>
      <c r="N4" s="4" t="s">
        <v>40</v>
      </c>
      <c r="O4" s="4" t="s">
        <v>32</v>
      </c>
      <c r="P4" s="4" t="s">
        <v>33</v>
      </c>
      <c r="Q4" s="4">
        <v>0</v>
      </c>
      <c r="R4" s="7">
        <v>44765</v>
      </c>
      <c r="S4" s="6">
        <v>44920</v>
      </c>
      <c r="T4" s="4" t="s">
        <v>34</v>
      </c>
      <c r="U4" s="4">
        <v>89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44916</v>
      </c>
      <c r="G5" s="6">
        <v>44917</v>
      </c>
      <c r="H5" s="4">
        <v>1</v>
      </c>
      <c r="I5" s="4">
        <v>1</v>
      </c>
      <c r="J5" s="4">
        <v>1</v>
      </c>
      <c r="K5" s="4" t="s">
        <v>30</v>
      </c>
      <c r="L5" s="4">
        <v>54</v>
      </c>
      <c r="M5" s="4">
        <v>54</v>
      </c>
      <c r="N5" s="4" t="s">
        <v>45</v>
      </c>
      <c r="O5" s="4" t="s">
        <v>32</v>
      </c>
      <c r="P5" s="4" t="s">
        <v>33</v>
      </c>
      <c r="Q5" s="4">
        <v>0</v>
      </c>
      <c r="R5" s="7">
        <v>44804</v>
      </c>
      <c r="S5" s="6">
        <v>44920</v>
      </c>
      <c r="T5" s="4" t="s">
        <v>34</v>
      </c>
      <c r="U5" s="4">
        <v>54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44914</v>
      </c>
      <c r="G6" s="6">
        <v>44917</v>
      </c>
      <c r="H6" s="4">
        <v>1</v>
      </c>
      <c r="I6" s="4">
        <v>3</v>
      </c>
      <c r="J6" s="4">
        <v>3</v>
      </c>
      <c r="K6" s="4" t="s">
        <v>30</v>
      </c>
      <c r="L6" s="4">
        <v>257</v>
      </c>
      <c r="M6" s="4">
        <v>257</v>
      </c>
      <c r="N6" s="4" t="s">
        <v>51</v>
      </c>
      <c r="O6" s="4" t="s">
        <v>32</v>
      </c>
      <c r="P6" s="4" t="s">
        <v>33</v>
      </c>
      <c r="Q6" s="4">
        <v>0</v>
      </c>
      <c r="R6" s="7">
        <v>44813</v>
      </c>
      <c r="S6" s="6">
        <v>44920</v>
      </c>
      <c r="T6" s="4" t="s">
        <v>34</v>
      </c>
      <c r="U6" s="4">
        <v>257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44913</v>
      </c>
      <c r="G7" s="6">
        <v>44917</v>
      </c>
      <c r="H7" s="4">
        <v>3</v>
      </c>
      <c r="I7" s="4">
        <v>4</v>
      </c>
      <c r="J7" s="4">
        <v>12</v>
      </c>
      <c r="K7" s="4" t="s">
        <v>30</v>
      </c>
      <c r="L7" s="4">
        <v>3144</v>
      </c>
      <c r="M7" s="4">
        <v>3144</v>
      </c>
      <c r="N7" s="4" t="s">
        <v>57</v>
      </c>
      <c r="O7" s="4" t="s">
        <v>32</v>
      </c>
      <c r="P7" s="4" t="s">
        <v>33</v>
      </c>
      <c r="Q7" s="4">
        <v>0</v>
      </c>
      <c r="R7" s="7">
        <v>44852</v>
      </c>
      <c r="S7" s="6">
        <v>44920</v>
      </c>
      <c r="T7" s="4" t="s">
        <v>34</v>
      </c>
      <c r="U7" s="4">
        <v>3144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44915</v>
      </c>
      <c r="G8" s="6">
        <v>44917</v>
      </c>
      <c r="H8" s="4">
        <v>1</v>
      </c>
      <c r="I8" s="4">
        <v>2</v>
      </c>
      <c r="J8" s="4">
        <v>2</v>
      </c>
      <c r="K8" s="4" t="s">
        <v>30</v>
      </c>
      <c r="L8" s="4">
        <v>278</v>
      </c>
      <c r="M8" s="4">
        <v>278</v>
      </c>
      <c r="N8" s="4" t="s">
        <v>62</v>
      </c>
      <c r="O8" s="4" t="s">
        <v>32</v>
      </c>
      <c r="P8" s="4" t="s">
        <v>33</v>
      </c>
      <c r="Q8" s="4">
        <v>0</v>
      </c>
      <c r="R8" s="7">
        <v>44866</v>
      </c>
      <c r="S8" s="6">
        <v>44920</v>
      </c>
      <c r="T8" s="4" t="s">
        <v>34</v>
      </c>
      <c r="U8" s="4">
        <v>278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44914</v>
      </c>
      <c r="G9" s="6">
        <v>44917</v>
      </c>
      <c r="H9" s="4">
        <v>1</v>
      </c>
      <c r="I9" s="4">
        <v>3</v>
      </c>
      <c r="J9" s="4">
        <v>3</v>
      </c>
      <c r="K9" s="4" t="s">
        <v>30</v>
      </c>
      <c r="L9" s="4">
        <v>408</v>
      </c>
      <c r="M9" s="4">
        <v>408</v>
      </c>
      <c r="N9" s="4" t="s">
        <v>68</v>
      </c>
      <c r="O9" s="4" t="s">
        <v>32</v>
      </c>
      <c r="P9" s="4" t="s">
        <v>33</v>
      </c>
      <c r="Q9" s="4">
        <v>0</v>
      </c>
      <c r="R9" s="7">
        <v>44904</v>
      </c>
      <c r="S9" s="6">
        <v>44920</v>
      </c>
      <c r="T9" s="4" t="s">
        <v>34</v>
      </c>
      <c r="U9" s="4">
        <v>408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44913</v>
      </c>
      <c r="G10" s="6">
        <v>44917</v>
      </c>
      <c r="H10" s="4">
        <v>1</v>
      </c>
      <c r="I10" s="4">
        <v>4</v>
      </c>
      <c r="J10" s="4">
        <v>4</v>
      </c>
      <c r="K10" s="4" t="s">
        <v>30</v>
      </c>
      <c r="L10" s="4">
        <v>72</v>
      </c>
      <c r="M10" s="4">
        <v>72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44907</v>
      </c>
      <c r="S10" s="6">
        <v>44920</v>
      </c>
      <c r="T10" s="4" t="s">
        <v>34</v>
      </c>
      <c r="U10" s="4">
        <v>72</v>
      </c>
      <c r="V10" s="4">
        <v>0</v>
      </c>
      <c r="W10" s="4">
        <v>0</v>
      </c>
      <c r="X10" s="4" t="s">
        <v>75</v>
      </c>
      <c r="Y10" s="4" t="s">
        <v>35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44916</v>
      </c>
      <c r="G11" s="6">
        <v>44917</v>
      </c>
      <c r="H11" s="4">
        <v>1</v>
      </c>
      <c r="I11" s="4">
        <v>1</v>
      </c>
      <c r="J11" s="4">
        <v>1</v>
      </c>
      <c r="K11" s="4" t="s">
        <v>30</v>
      </c>
      <c r="L11" s="4">
        <v>38</v>
      </c>
      <c r="M11" s="4">
        <v>38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44910</v>
      </c>
      <c r="S11" s="6">
        <v>44920</v>
      </c>
      <c r="T11" s="4" t="s">
        <v>34</v>
      </c>
      <c r="U11" s="4">
        <v>38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44914</v>
      </c>
      <c r="G12" s="6">
        <v>44917</v>
      </c>
      <c r="H12" s="4">
        <v>1</v>
      </c>
      <c r="I12" s="4">
        <v>3</v>
      </c>
      <c r="J12" s="4">
        <v>3</v>
      </c>
      <c r="K12" s="4" t="s">
        <v>30</v>
      </c>
      <c r="L12" s="4">
        <v>177</v>
      </c>
      <c r="M12" s="4">
        <v>177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44914</v>
      </c>
      <c r="S12" s="6">
        <v>44920</v>
      </c>
      <c r="T12" s="4" t="s">
        <v>34</v>
      </c>
      <c r="U12" s="4">
        <v>177</v>
      </c>
      <c r="V12" s="4">
        <v>0</v>
      </c>
      <c r="W12" s="4">
        <v>0</v>
      </c>
      <c r="X12" s="4" t="s">
        <v>86</v>
      </c>
      <c r="Y12" s="4" t="s">
        <v>35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84</v>
      </c>
      <c r="F13" s="6">
        <v>44914</v>
      </c>
      <c r="G13" s="6">
        <v>44918</v>
      </c>
      <c r="H13" s="4">
        <v>1</v>
      </c>
      <c r="I13" s="4">
        <v>4</v>
      </c>
      <c r="J13" s="4">
        <v>4</v>
      </c>
      <c r="K13" s="4" t="s">
        <v>30</v>
      </c>
      <c r="L13" s="4">
        <v>532</v>
      </c>
      <c r="M13" s="4">
        <v>532</v>
      </c>
      <c r="N13" s="4" t="s">
        <v>89</v>
      </c>
      <c r="O13" s="4" t="s">
        <v>90</v>
      </c>
      <c r="P13" s="4" t="s">
        <v>33</v>
      </c>
      <c r="Q13" s="4">
        <v>0</v>
      </c>
      <c r="R13" s="7">
        <v>44805</v>
      </c>
      <c r="S13" s="6">
        <v>44921</v>
      </c>
      <c r="T13" s="4" t="s">
        <v>34</v>
      </c>
      <c r="U13" s="4">
        <v>532</v>
      </c>
      <c r="V13" s="4">
        <v>0</v>
      </c>
      <c r="W13" s="4">
        <v>0</v>
      </c>
      <c r="X13" s="4" t="s">
        <v>91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36</v>
      </c>
      <c r="D14" s="4" t="s">
        <v>88</v>
      </c>
      <c r="E14" s="4" t="s">
        <v>84</v>
      </c>
      <c r="F14" s="6">
        <v>44914</v>
      </c>
      <c r="G14" s="6">
        <v>44918</v>
      </c>
      <c r="H14" s="4">
        <v>1</v>
      </c>
      <c r="I14" s="4">
        <v>4</v>
      </c>
      <c r="J14" s="4">
        <v>4</v>
      </c>
      <c r="K14" s="4" t="s">
        <v>30</v>
      </c>
      <c r="L14" s="4">
        <v>-532</v>
      </c>
      <c r="M14" s="4">
        <v>-532</v>
      </c>
      <c r="N14" s="4" t="s">
        <v>89</v>
      </c>
      <c r="O14" s="4" t="s">
        <v>90</v>
      </c>
      <c r="P14" s="4" t="s">
        <v>33</v>
      </c>
      <c r="Q14" s="4">
        <v>0</v>
      </c>
      <c r="R14" s="7">
        <v>44805</v>
      </c>
      <c r="S14" s="6">
        <v>44921</v>
      </c>
      <c r="T14" s="4" t="s">
        <v>34</v>
      </c>
      <c r="U14" s="4">
        <v>-532</v>
      </c>
      <c r="V14" s="4">
        <v>0</v>
      </c>
      <c r="W14" s="4">
        <v>0</v>
      </c>
      <c r="X14" s="4" t="s">
        <v>91</v>
      </c>
      <c r="Y14" s="4" t="s">
        <v>35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44912</v>
      </c>
      <c r="G15" s="6">
        <v>44918</v>
      </c>
      <c r="H15" s="4">
        <v>1</v>
      </c>
      <c r="I15" s="4">
        <v>6</v>
      </c>
      <c r="J15" s="4">
        <v>6</v>
      </c>
      <c r="K15" s="4" t="s">
        <v>30</v>
      </c>
      <c r="L15" s="4">
        <v>365</v>
      </c>
      <c r="M15" s="4">
        <v>365</v>
      </c>
      <c r="N15" s="4" t="s">
        <v>95</v>
      </c>
      <c r="O15" s="4" t="s">
        <v>90</v>
      </c>
      <c r="P15" s="4" t="s">
        <v>33</v>
      </c>
      <c r="Q15" s="4">
        <v>0</v>
      </c>
      <c r="R15" s="7">
        <v>44823</v>
      </c>
      <c r="S15" s="6">
        <v>44921</v>
      </c>
      <c r="T15" s="4" t="s">
        <v>34</v>
      </c>
      <c r="U15" s="4">
        <v>365</v>
      </c>
      <c r="V15" s="4">
        <v>0</v>
      </c>
      <c r="W15" s="4">
        <v>0</v>
      </c>
      <c r="X15" s="4" t="s">
        <v>96</v>
      </c>
      <c r="Y15" s="4" t="s">
        <v>35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44915</v>
      </c>
      <c r="G16" s="6">
        <v>44918</v>
      </c>
      <c r="H16" s="4">
        <v>1</v>
      </c>
      <c r="I16" s="4">
        <v>3</v>
      </c>
      <c r="J16" s="4">
        <v>3</v>
      </c>
      <c r="K16" s="4" t="s">
        <v>30</v>
      </c>
      <c r="L16" s="4">
        <v>462</v>
      </c>
      <c r="M16" s="4">
        <v>462</v>
      </c>
      <c r="N16" s="4" t="s">
        <v>100</v>
      </c>
      <c r="O16" s="4" t="s">
        <v>90</v>
      </c>
      <c r="P16" s="4" t="s">
        <v>33</v>
      </c>
      <c r="Q16" s="4">
        <v>0</v>
      </c>
      <c r="R16" s="7">
        <v>44900</v>
      </c>
      <c r="S16" s="6">
        <v>44921</v>
      </c>
      <c r="T16" s="4" t="s">
        <v>34</v>
      </c>
      <c r="U16" s="4">
        <v>462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66</v>
      </c>
      <c r="E17" s="4" t="s">
        <v>84</v>
      </c>
      <c r="F17" s="6">
        <v>44912</v>
      </c>
      <c r="G17" s="6">
        <v>44918</v>
      </c>
      <c r="H17" s="4">
        <v>1</v>
      </c>
      <c r="I17" s="4">
        <v>6</v>
      </c>
      <c r="J17" s="4">
        <v>6</v>
      </c>
      <c r="K17" s="4" t="s">
        <v>30</v>
      </c>
      <c r="L17" s="4">
        <v>774</v>
      </c>
      <c r="M17" s="4">
        <v>774</v>
      </c>
      <c r="N17" s="4" t="s">
        <v>104</v>
      </c>
      <c r="O17" s="4" t="s">
        <v>90</v>
      </c>
      <c r="P17" s="4" t="s">
        <v>33</v>
      </c>
      <c r="Q17" s="4">
        <v>0</v>
      </c>
      <c r="R17" s="7">
        <v>44904</v>
      </c>
      <c r="S17" s="6">
        <v>44921</v>
      </c>
      <c r="T17" s="4" t="s">
        <v>34</v>
      </c>
      <c r="U17" s="4">
        <v>774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44912</v>
      </c>
      <c r="G18" s="6">
        <v>44918</v>
      </c>
      <c r="H18" s="4">
        <v>1</v>
      </c>
      <c r="I18" s="4">
        <v>6</v>
      </c>
      <c r="J18" s="4">
        <v>6</v>
      </c>
      <c r="K18" s="4" t="s">
        <v>30</v>
      </c>
      <c r="L18" s="4">
        <v>1026</v>
      </c>
      <c r="M18" s="4">
        <v>1026</v>
      </c>
      <c r="N18" s="4" t="s">
        <v>108</v>
      </c>
      <c r="O18" s="4" t="s">
        <v>90</v>
      </c>
      <c r="P18" s="4" t="s">
        <v>33</v>
      </c>
      <c r="Q18" s="4">
        <v>0</v>
      </c>
      <c r="R18" s="7">
        <v>44904</v>
      </c>
      <c r="S18" s="6">
        <v>44921</v>
      </c>
      <c r="T18" s="4" t="s">
        <v>34</v>
      </c>
      <c r="U18" s="4">
        <v>1026</v>
      </c>
      <c r="V18" s="4">
        <v>0</v>
      </c>
      <c r="W18" s="4">
        <v>0</v>
      </c>
      <c r="X18" s="4" t="s">
        <v>109</v>
      </c>
      <c r="Y18" s="4" t="s">
        <v>35</v>
      </c>
    </row>
    <row r="19" s="4" customFormat="1" spans="1:25">
      <c r="A19" s="4" t="s">
        <v>107</v>
      </c>
      <c r="B19" s="4" t="s">
        <v>26</v>
      </c>
      <c r="C19" s="4" t="s">
        <v>36</v>
      </c>
      <c r="D19" s="4" t="s">
        <v>98</v>
      </c>
      <c r="E19" s="4" t="s">
        <v>99</v>
      </c>
      <c r="F19" s="6">
        <v>44912</v>
      </c>
      <c r="G19" s="6">
        <v>44918</v>
      </c>
      <c r="H19" s="4">
        <v>1</v>
      </c>
      <c r="I19" s="4">
        <v>6</v>
      </c>
      <c r="J19" s="4">
        <v>6</v>
      </c>
      <c r="K19" s="4" t="s">
        <v>30</v>
      </c>
      <c r="L19" s="4">
        <v>-1026</v>
      </c>
      <c r="M19" s="4">
        <v>-1026</v>
      </c>
      <c r="N19" s="4" t="s">
        <v>108</v>
      </c>
      <c r="O19" s="4" t="s">
        <v>90</v>
      </c>
      <c r="P19" s="4" t="s">
        <v>33</v>
      </c>
      <c r="Q19" s="4">
        <v>0</v>
      </c>
      <c r="R19" s="7">
        <v>44904</v>
      </c>
      <c r="S19" s="6">
        <v>44921</v>
      </c>
      <c r="T19" s="4" t="s">
        <v>34</v>
      </c>
      <c r="U19" s="4">
        <v>-1026</v>
      </c>
      <c r="V19" s="4">
        <v>0</v>
      </c>
      <c r="W19" s="4">
        <v>0</v>
      </c>
      <c r="X19" s="4" t="s">
        <v>109</v>
      </c>
      <c r="Y19" s="4" t="s">
        <v>35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44913</v>
      </c>
      <c r="G20" s="6">
        <v>44918</v>
      </c>
      <c r="H20" s="4">
        <v>1</v>
      </c>
      <c r="I20" s="4">
        <v>5</v>
      </c>
      <c r="J20" s="4">
        <v>5</v>
      </c>
      <c r="K20" s="4" t="s">
        <v>30</v>
      </c>
      <c r="L20" s="4">
        <v>1135</v>
      </c>
      <c r="M20" s="4">
        <v>1135</v>
      </c>
      <c r="N20" s="4" t="s">
        <v>113</v>
      </c>
      <c r="O20" s="4" t="s">
        <v>90</v>
      </c>
      <c r="P20" s="4" t="s">
        <v>33</v>
      </c>
      <c r="Q20" s="4">
        <v>0</v>
      </c>
      <c r="R20" s="7">
        <v>44905</v>
      </c>
      <c r="S20" s="6">
        <v>44921</v>
      </c>
      <c r="T20" s="4" t="s">
        <v>34</v>
      </c>
      <c r="U20" s="4">
        <v>1135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44915</v>
      </c>
      <c r="G21" s="6">
        <v>44918</v>
      </c>
      <c r="H21" s="4">
        <v>1</v>
      </c>
      <c r="I21" s="4">
        <v>3</v>
      </c>
      <c r="J21" s="4">
        <v>3</v>
      </c>
      <c r="K21" s="4" t="s">
        <v>30</v>
      </c>
      <c r="L21" s="4">
        <v>339</v>
      </c>
      <c r="M21" s="4">
        <v>339</v>
      </c>
      <c r="N21" s="4" t="s">
        <v>119</v>
      </c>
      <c r="O21" s="4" t="s">
        <v>90</v>
      </c>
      <c r="P21" s="4" t="s">
        <v>33</v>
      </c>
      <c r="Q21" s="4">
        <v>0</v>
      </c>
      <c r="R21" s="7">
        <v>44910</v>
      </c>
      <c r="S21" s="6">
        <v>44921</v>
      </c>
      <c r="T21" s="4" t="s">
        <v>34</v>
      </c>
      <c r="U21" s="4">
        <v>339</v>
      </c>
      <c r="V21" s="4">
        <v>0</v>
      </c>
      <c r="W21" s="4">
        <v>0</v>
      </c>
      <c r="X21" s="4" t="s">
        <v>120</v>
      </c>
      <c r="Y21" s="4" t="s">
        <v>35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44917</v>
      </c>
      <c r="G22" s="6">
        <v>44918</v>
      </c>
      <c r="H22" s="4">
        <v>1</v>
      </c>
      <c r="I22" s="4">
        <v>1</v>
      </c>
      <c r="J22" s="4">
        <v>1</v>
      </c>
      <c r="K22" s="4" t="s">
        <v>30</v>
      </c>
      <c r="L22" s="4">
        <v>54</v>
      </c>
      <c r="M22" s="4">
        <v>54</v>
      </c>
      <c r="N22" s="4" t="s">
        <v>124</v>
      </c>
      <c r="O22" s="4" t="s">
        <v>90</v>
      </c>
      <c r="P22" s="4" t="s">
        <v>33</v>
      </c>
      <c r="Q22" s="4">
        <v>0</v>
      </c>
      <c r="R22" s="7">
        <v>44911</v>
      </c>
      <c r="S22" s="6">
        <v>44921</v>
      </c>
      <c r="T22" s="4" t="s">
        <v>34</v>
      </c>
      <c r="U22" s="4">
        <v>54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44914</v>
      </c>
      <c r="G23" s="6">
        <v>44918</v>
      </c>
      <c r="H23" s="4">
        <v>1</v>
      </c>
      <c r="I23" s="4">
        <v>4</v>
      </c>
      <c r="J23" s="4">
        <v>4</v>
      </c>
      <c r="K23" s="4" t="s">
        <v>30</v>
      </c>
      <c r="L23" s="4">
        <v>196</v>
      </c>
      <c r="M23" s="4">
        <v>196</v>
      </c>
      <c r="N23" s="4" t="s">
        <v>128</v>
      </c>
      <c r="O23" s="4" t="s">
        <v>90</v>
      </c>
      <c r="P23" s="4" t="s">
        <v>33</v>
      </c>
      <c r="Q23" s="4">
        <v>0</v>
      </c>
      <c r="R23" s="7">
        <v>44912</v>
      </c>
      <c r="S23" s="6">
        <v>44921</v>
      </c>
      <c r="T23" s="4" t="s">
        <v>34</v>
      </c>
      <c r="U23" s="4">
        <v>196</v>
      </c>
      <c r="V23" s="4">
        <v>0</v>
      </c>
      <c r="W23" s="4">
        <v>0</v>
      </c>
      <c r="X23" s="4" t="s">
        <v>129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66</v>
      </c>
      <c r="E24" s="4" t="s">
        <v>67</v>
      </c>
      <c r="F24" s="6">
        <v>44916</v>
      </c>
      <c r="G24" s="6">
        <v>44918</v>
      </c>
      <c r="H24" s="4">
        <v>1</v>
      </c>
      <c r="I24" s="4">
        <v>2</v>
      </c>
      <c r="J24" s="4">
        <v>2</v>
      </c>
      <c r="K24" s="4" t="s">
        <v>30</v>
      </c>
      <c r="L24" s="4">
        <v>270</v>
      </c>
      <c r="M24" s="4">
        <v>270</v>
      </c>
      <c r="N24" s="4" t="s">
        <v>132</v>
      </c>
      <c r="O24" s="4" t="s">
        <v>90</v>
      </c>
      <c r="P24" s="4" t="s">
        <v>33</v>
      </c>
      <c r="Q24" s="4">
        <v>0</v>
      </c>
      <c r="R24" s="7">
        <v>44912</v>
      </c>
      <c r="S24" s="6">
        <v>44921</v>
      </c>
      <c r="T24" s="4" t="s">
        <v>34</v>
      </c>
      <c r="U24" s="4">
        <v>270</v>
      </c>
      <c r="V24" s="4">
        <v>0</v>
      </c>
      <c r="W24" s="4">
        <v>0</v>
      </c>
      <c r="X24" s="4" t="s">
        <v>133</v>
      </c>
      <c r="Y24" s="4" t="s">
        <v>134</v>
      </c>
    </row>
    <row r="25" s="4" customFormat="1" spans="1:26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44916</v>
      </c>
      <c r="G25" s="6">
        <v>44918</v>
      </c>
      <c r="H25" s="4">
        <v>2</v>
      </c>
      <c r="I25" s="4">
        <v>2</v>
      </c>
      <c r="J25" s="4">
        <v>4</v>
      </c>
      <c r="K25" s="4" t="s">
        <v>30</v>
      </c>
      <c r="L25" s="4">
        <v>256</v>
      </c>
      <c r="M25" s="4">
        <v>256</v>
      </c>
      <c r="N25" s="4" t="s">
        <v>138</v>
      </c>
      <c r="O25" s="4" t="s">
        <v>90</v>
      </c>
      <c r="P25" s="4" t="s">
        <v>33</v>
      </c>
      <c r="Q25" s="4">
        <v>0</v>
      </c>
      <c r="R25" s="7">
        <v>44914</v>
      </c>
      <c r="S25" s="6">
        <v>44921</v>
      </c>
      <c r="T25" s="4" t="s">
        <v>34</v>
      </c>
      <c r="U25" s="4">
        <v>256</v>
      </c>
      <c r="V25" s="4">
        <v>0</v>
      </c>
      <c r="W25" s="4">
        <v>0</v>
      </c>
      <c r="X25" s="4" t="s">
        <v>139</v>
      </c>
      <c r="Y25" s="4">
        <v>397218</v>
      </c>
      <c r="Z25" s="4" t="s">
        <v>140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143</v>
      </c>
      <c r="F26" s="6">
        <v>44917</v>
      </c>
      <c r="G26" s="6">
        <v>44918</v>
      </c>
      <c r="H26" s="4">
        <v>1</v>
      </c>
      <c r="I26" s="4">
        <v>1</v>
      </c>
      <c r="J26" s="4">
        <v>1</v>
      </c>
      <c r="K26" s="4" t="s">
        <v>30</v>
      </c>
      <c r="L26" s="4">
        <v>83</v>
      </c>
      <c r="M26" s="4">
        <v>83</v>
      </c>
      <c r="N26" s="4" t="s">
        <v>144</v>
      </c>
      <c r="O26" s="4" t="s">
        <v>90</v>
      </c>
      <c r="P26" s="4" t="s">
        <v>33</v>
      </c>
      <c r="Q26" s="4">
        <v>0</v>
      </c>
      <c r="R26" s="7">
        <v>44915</v>
      </c>
      <c r="S26" s="6">
        <v>44921</v>
      </c>
      <c r="T26" s="4" t="s">
        <v>34</v>
      </c>
      <c r="U26" s="4">
        <v>83</v>
      </c>
      <c r="V26" s="4">
        <v>0</v>
      </c>
      <c r="W26" s="4">
        <v>0</v>
      </c>
      <c r="X26" s="4" t="s">
        <v>145</v>
      </c>
      <c r="Y26" s="4" t="s">
        <v>35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44917</v>
      </c>
      <c r="G27" s="6">
        <v>44918</v>
      </c>
      <c r="H27" s="4">
        <v>1</v>
      </c>
      <c r="I27" s="4">
        <v>1</v>
      </c>
      <c r="J27" s="4">
        <v>1</v>
      </c>
      <c r="K27" s="4" t="s">
        <v>30</v>
      </c>
      <c r="L27" s="4">
        <v>74</v>
      </c>
      <c r="M27" s="4">
        <v>74</v>
      </c>
      <c r="N27" s="4" t="s">
        <v>149</v>
      </c>
      <c r="O27" s="4" t="s">
        <v>90</v>
      </c>
      <c r="P27" s="4" t="s">
        <v>33</v>
      </c>
      <c r="Q27" s="4">
        <v>0</v>
      </c>
      <c r="R27" s="7">
        <v>44915</v>
      </c>
      <c r="S27" s="6">
        <v>44921</v>
      </c>
      <c r="T27" s="4" t="s">
        <v>34</v>
      </c>
      <c r="U27" s="4">
        <v>74</v>
      </c>
      <c r="V27" s="4">
        <v>0</v>
      </c>
      <c r="W27" s="4">
        <v>0</v>
      </c>
      <c r="X27" s="4" t="s">
        <v>150</v>
      </c>
      <c r="Y27" s="4" t="s">
        <v>35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44916</v>
      </c>
      <c r="G28" s="6">
        <v>44918</v>
      </c>
      <c r="H28" s="4">
        <v>1</v>
      </c>
      <c r="I28" s="4">
        <v>2</v>
      </c>
      <c r="J28" s="4">
        <v>2</v>
      </c>
      <c r="K28" s="4" t="s">
        <v>30</v>
      </c>
      <c r="L28" s="4">
        <v>194</v>
      </c>
      <c r="M28" s="4">
        <v>194</v>
      </c>
      <c r="N28" s="4" t="s">
        <v>154</v>
      </c>
      <c r="O28" s="4" t="s">
        <v>90</v>
      </c>
      <c r="P28" s="4" t="s">
        <v>33</v>
      </c>
      <c r="Q28" s="4">
        <v>0</v>
      </c>
      <c r="R28" s="7">
        <v>44916</v>
      </c>
      <c r="S28" s="6">
        <v>44921</v>
      </c>
      <c r="T28" s="4" t="s">
        <v>34</v>
      </c>
      <c r="U28" s="4">
        <v>194</v>
      </c>
      <c r="V28" s="4">
        <v>0</v>
      </c>
      <c r="W28" s="4">
        <v>0</v>
      </c>
      <c r="X28" s="4" t="s">
        <v>155</v>
      </c>
      <c r="Y28" s="4" t="s">
        <v>35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44917</v>
      </c>
      <c r="G29" s="6">
        <v>44918</v>
      </c>
      <c r="H29" s="4">
        <v>1</v>
      </c>
      <c r="I29" s="4">
        <v>1</v>
      </c>
      <c r="J29" s="4">
        <v>1</v>
      </c>
      <c r="K29" s="4" t="s">
        <v>30</v>
      </c>
      <c r="L29" s="4">
        <v>146</v>
      </c>
      <c r="M29" s="4">
        <v>146</v>
      </c>
      <c r="N29" s="4" t="s">
        <v>159</v>
      </c>
      <c r="O29" s="4" t="s">
        <v>90</v>
      </c>
      <c r="P29" s="4" t="s">
        <v>33</v>
      </c>
      <c r="Q29" s="4">
        <v>0</v>
      </c>
      <c r="R29" s="7">
        <v>44917</v>
      </c>
      <c r="S29" s="6">
        <v>44921</v>
      </c>
      <c r="T29" s="4" t="s">
        <v>34</v>
      </c>
      <c r="U29" s="4">
        <v>146</v>
      </c>
      <c r="V29" s="4">
        <v>0</v>
      </c>
      <c r="W29" s="4">
        <v>0</v>
      </c>
      <c r="X29" s="4" t="s">
        <v>160</v>
      </c>
      <c r="Y29" s="4" t="s">
        <v>81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162</v>
      </c>
      <c r="E30" s="4" t="s">
        <v>84</v>
      </c>
      <c r="F30" s="6">
        <v>44917</v>
      </c>
      <c r="G30" s="6">
        <v>44918</v>
      </c>
      <c r="H30" s="4">
        <v>1</v>
      </c>
      <c r="I30" s="4">
        <v>1</v>
      </c>
      <c r="J30" s="4">
        <v>1</v>
      </c>
      <c r="K30" s="4" t="s">
        <v>30</v>
      </c>
      <c r="L30" s="4">
        <v>45</v>
      </c>
      <c r="M30" s="4">
        <v>45</v>
      </c>
      <c r="N30" s="4" t="s">
        <v>163</v>
      </c>
      <c r="O30" s="4" t="s">
        <v>90</v>
      </c>
      <c r="P30" s="4" t="s">
        <v>33</v>
      </c>
      <c r="Q30" s="4">
        <v>0</v>
      </c>
      <c r="R30" s="7">
        <v>44917</v>
      </c>
      <c r="S30" s="6">
        <v>44921</v>
      </c>
      <c r="T30" s="4" t="s">
        <v>34</v>
      </c>
      <c r="U30" s="4">
        <v>45</v>
      </c>
      <c r="V30" s="4">
        <v>0</v>
      </c>
      <c r="W30" s="4">
        <v>0</v>
      </c>
      <c r="X30" s="4" t="s">
        <v>164</v>
      </c>
      <c r="Y30" s="4" t="s">
        <v>35</v>
      </c>
    </row>
    <row r="31" s="4" customFormat="1" spans="1:25">
      <c r="A31" s="4" t="s">
        <v>121</v>
      </c>
      <c r="B31" s="4" t="s">
        <v>26</v>
      </c>
      <c r="C31" s="4" t="s">
        <v>165</v>
      </c>
      <c r="D31" s="4" t="s">
        <v>122</v>
      </c>
      <c r="E31" s="4" t="s">
        <v>123</v>
      </c>
      <c r="F31" s="6">
        <v>44917</v>
      </c>
      <c r="G31" s="6">
        <v>44918</v>
      </c>
      <c r="H31" s="4">
        <v>1</v>
      </c>
      <c r="I31" s="4">
        <v>1</v>
      </c>
      <c r="J31" s="4">
        <v>1</v>
      </c>
      <c r="K31" s="4" t="s">
        <v>30</v>
      </c>
      <c r="L31" s="4">
        <v>-54</v>
      </c>
      <c r="M31" s="4">
        <v>-54</v>
      </c>
      <c r="N31" s="4" t="s">
        <v>124</v>
      </c>
      <c r="O31" s="4" t="s">
        <v>90</v>
      </c>
      <c r="P31" s="4" t="s">
        <v>33</v>
      </c>
      <c r="Q31" s="4">
        <v>0</v>
      </c>
      <c r="R31" s="7">
        <v>44911.8900462963</v>
      </c>
      <c r="S31" s="6">
        <v>44921</v>
      </c>
      <c r="T31" s="4" t="s">
        <v>34</v>
      </c>
      <c r="U31" s="4">
        <v>-54</v>
      </c>
      <c r="V31" s="4">
        <v>0</v>
      </c>
      <c r="W31" s="4">
        <v>0</v>
      </c>
      <c r="X31" s="4" t="s">
        <v>125</v>
      </c>
      <c r="Y31" s="4" t="s">
        <v>126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D37" sqref="D37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166</v>
      </c>
    </row>
    <row r="2" s="4" customFormat="1" hidden="1" spans="1:9">
      <c r="A2" s="5">
        <v>17876955081</v>
      </c>
      <c r="B2" s="6">
        <v>44915</v>
      </c>
      <c r="C2" s="6">
        <v>44917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18487099059</v>
      </c>
      <c r="B3" s="6">
        <v>44913</v>
      </c>
      <c r="C3" s="6">
        <v>44917</v>
      </c>
      <c r="D3" s="4">
        <v>89</v>
      </c>
      <c r="E3" s="4" t="str">
        <f>VLOOKUP(A3,HOP!A:L,12,0)</f>
        <v>89.00</v>
      </c>
      <c r="F3" s="4" t="str">
        <f>VLOOKUP(A3,HOP!A:C,3,0)</f>
        <v>2630310</v>
      </c>
      <c r="G3" s="4">
        <f t="shared" ref="G3:G27" si="0">D3-E3</f>
        <v>0</v>
      </c>
      <c r="H3" s="4" t="str">
        <f t="shared" ref="H3:H27" si="1">$H$1&amp;F3</f>
        <v>，2630310</v>
      </c>
      <c r="I3" s="4" t="str">
        <f>VLOOKUP(A3,HOP!A:U,21,0)</f>
        <v>直连</v>
      </c>
    </row>
    <row r="4" s="4" customFormat="1" spans="1:9">
      <c r="A4" s="5">
        <v>18911826509</v>
      </c>
      <c r="B4" s="6">
        <v>44916</v>
      </c>
      <c r="C4" s="6">
        <v>44917</v>
      </c>
      <c r="D4" s="4">
        <v>54</v>
      </c>
      <c r="E4" s="4" t="str">
        <f>VLOOKUP(A4,HOP!A:L,12,0)</f>
        <v>54.00</v>
      </c>
      <c r="F4" s="4" t="str">
        <f>VLOOKUP(A4,HOP!A:C,3,0)</f>
        <v>2674166</v>
      </c>
      <c r="G4" s="4">
        <f t="shared" si="0"/>
        <v>0</v>
      </c>
      <c r="H4" s="4" t="str">
        <f t="shared" si="1"/>
        <v>，2674166</v>
      </c>
      <c r="I4" s="4" t="str">
        <f>VLOOKUP(A4,HOP!A:U,21,0)</f>
        <v>直采</v>
      </c>
    </row>
    <row r="5" s="4" customFormat="1" spans="1:9">
      <c r="A5" s="5">
        <v>18943845977</v>
      </c>
      <c r="B5" s="6">
        <v>44914</v>
      </c>
      <c r="C5" s="6">
        <v>44917</v>
      </c>
      <c r="D5" s="4">
        <v>257</v>
      </c>
      <c r="E5" s="4" t="str">
        <f>VLOOKUP(A5,HOP!A:L,12,0)</f>
        <v>257.00</v>
      </c>
      <c r="F5" s="4" t="str">
        <f>VLOOKUP(A5,HOP!A:C,3,0)</f>
        <v>2683940</v>
      </c>
      <c r="G5" s="4">
        <f t="shared" si="0"/>
        <v>0</v>
      </c>
      <c r="H5" s="4" t="str">
        <f t="shared" si="1"/>
        <v>，2683940</v>
      </c>
      <c r="I5" s="4" t="str">
        <f>VLOOKUP(A5,HOP!A:U,21,0)</f>
        <v>直连</v>
      </c>
    </row>
    <row r="6" s="4" customFormat="1" spans="1:9">
      <c r="A6" s="5">
        <v>21480992884</v>
      </c>
      <c r="B6" s="6">
        <v>44913</v>
      </c>
      <c r="C6" s="6">
        <v>44917</v>
      </c>
      <c r="D6" s="4">
        <v>3144</v>
      </c>
      <c r="E6" s="4" t="str">
        <f>VLOOKUP(A6,HOP!A:L,12,0)</f>
        <v>3144.00</v>
      </c>
      <c r="F6" s="4" t="str">
        <f>VLOOKUP(A6,HOP!A:C,3,0)</f>
        <v>2746357</v>
      </c>
      <c r="G6" s="4">
        <f t="shared" si="0"/>
        <v>0</v>
      </c>
      <c r="H6" s="4" t="str">
        <f t="shared" si="1"/>
        <v>，2746357</v>
      </c>
      <c r="I6" s="4" t="str">
        <f>VLOOKUP(A6,HOP!A:U,21,0)</f>
        <v>直连</v>
      </c>
    </row>
    <row r="7" s="4" customFormat="1" spans="1:9">
      <c r="A7" s="5">
        <v>21683602112</v>
      </c>
      <c r="B7" s="6">
        <v>44915</v>
      </c>
      <c r="C7" s="6">
        <v>44917</v>
      </c>
      <c r="D7" s="4">
        <v>278</v>
      </c>
      <c r="E7" s="4" t="str">
        <f>VLOOKUP(A7,HOP!A:L,12,0)</f>
        <v>278.00</v>
      </c>
      <c r="F7" s="4" t="str">
        <f>VLOOKUP(A7,HOP!A:C,3,0)</f>
        <v>2769951</v>
      </c>
      <c r="G7" s="4">
        <f t="shared" si="0"/>
        <v>0</v>
      </c>
      <c r="H7" s="4" t="str">
        <f t="shared" si="1"/>
        <v>，2769951</v>
      </c>
      <c r="I7" s="4" t="str">
        <f>VLOOKUP(A7,HOP!A:U,21,0)</f>
        <v>直采</v>
      </c>
    </row>
    <row r="8" s="4" customFormat="1" spans="1:9">
      <c r="A8" s="5">
        <v>999221868318369</v>
      </c>
      <c r="B8" s="6">
        <v>44914</v>
      </c>
      <c r="C8" s="6">
        <v>44917</v>
      </c>
      <c r="D8" s="4">
        <v>408</v>
      </c>
      <c r="E8" s="4" t="str">
        <f>VLOOKUP(A8,HOP!A:L,12,0)</f>
        <v>408.00</v>
      </c>
      <c r="F8" s="4" t="str">
        <f>VLOOKUP(A8,HOP!A:C,3,0)</f>
        <v>2858556</v>
      </c>
      <c r="G8" s="4">
        <f t="shared" si="0"/>
        <v>0</v>
      </c>
      <c r="H8" s="4" t="str">
        <f t="shared" si="1"/>
        <v>，2858556</v>
      </c>
      <c r="I8" s="4" t="str">
        <f>VLOOKUP(A8,HOP!A:U,21,0)</f>
        <v>直采</v>
      </c>
    </row>
    <row r="9" s="4" customFormat="1" spans="1:9">
      <c r="A9" s="5">
        <v>21894484639</v>
      </c>
      <c r="B9" s="6">
        <v>44913</v>
      </c>
      <c r="C9" s="6">
        <v>44917</v>
      </c>
      <c r="D9" s="4">
        <v>72</v>
      </c>
      <c r="E9" s="4" t="str">
        <f>VLOOKUP(A9,HOP!A:L,12,0)</f>
        <v>72.00</v>
      </c>
      <c r="F9" s="4" t="str">
        <f>VLOOKUP(A9,HOP!A:C,3,0)</f>
        <v>2867200</v>
      </c>
      <c r="G9" s="4">
        <f t="shared" si="0"/>
        <v>0</v>
      </c>
      <c r="H9" s="4" t="str">
        <f t="shared" si="1"/>
        <v>，2867200</v>
      </c>
      <c r="I9" s="4" t="str">
        <f>VLOOKUP(A9,HOP!A:U,21,0)</f>
        <v>直连</v>
      </c>
    </row>
    <row r="10" s="4" customFormat="1" spans="1:9">
      <c r="A10" s="5">
        <v>999221930417568</v>
      </c>
      <c r="B10" s="6">
        <v>44916</v>
      </c>
      <c r="C10" s="6">
        <v>44917</v>
      </c>
      <c r="D10" s="4">
        <v>38</v>
      </c>
      <c r="E10" s="4" t="str">
        <f>VLOOKUP(A10,HOP!A:L,12,0)</f>
        <v>38.00</v>
      </c>
      <c r="F10" s="4" t="str">
        <f>VLOOKUP(A10,HOP!A:C,3,0)</f>
        <v>2876128</v>
      </c>
      <c r="G10" s="4">
        <f t="shared" si="0"/>
        <v>0</v>
      </c>
      <c r="H10" s="4" t="str">
        <f t="shared" si="1"/>
        <v>，2876128</v>
      </c>
      <c r="I10" s="4" t="str">
        <f>VLOOKUP(A10,HOP!A:U,21,0)</f>
        <v>直连</v>
      </c>
    </row>
    <row r="11" s="4" customFormat="1" spans="1:9">
      <c r="A11" s="5">
        <v>999221956263387</v>
      </c>
      <c r="B11" s="6">
        <v>44914</v>
      </c>
      <c r="C11" s="6">
        <v>44917</v>
      </c>
      <c r="D11" s="4">
        <v>177</v>
      </c>
      <c r="E11" s="4" t="str">
        <f>VLOOKUP(A11,HOP!A:L,12,0)</f>
        <v>177.00</v>
      </c>
      <c r="F11" s="4" t="str">
        <f>VLOOKUP(A11,HOP!A:C,3,0)</f>
        <v>2885210</v>
      </c>
      <c r="G11" s="4">
        <f t="shared" si="0"/>
        <v>0</v>
      </c>
      <c r="H11" s="4" t="str">
        <f t="shared" si="1"/>
        <v>，2885210</v>
      </c>
      <c r="I11" s="4" t="str">
        <f>VLOOKUP(A11,HOP!A:U,21,0)</f>
        <v>直连</v>
      </c>
    </row>
    <row r="12" s="4" customFormat="1" hidden="1" spans="1:9">
      <c r="A12" s="5">
        <v>18915101983</v>
      </c>
      <c r="B12" s="6">
        <v>44914</v>
      </c>
      <c r="C12" s="6">
        <v>44918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21087525809</v>
      </c>
      <c r="B13" s="6">
        <v>44912</v>
      </c>
      <c r="C13" s="6">
        <v>44918</v>
      </c>
      <c r="D13" s="4">
        <v>365</v>
      </c>
      <c r="E13" s="4" t="str">
        <f>VLOOKUP(A13,HOP!A:L,12,0)</f>
        <v>365.00</v>
      </c>
      <c r="F13" s="4" t="str">
        <f>VLOOKUP(A13,HOP!A:C,3,0)</f>
        <v>2699550</v>
      </c>
      <c r="G13" s="4">
        <f t="shared" si="0"/>
        <v>0</v>
      </c>
      <c r="H13" s="4" t="str">
        <f t="shared" si="1"/>
        <v>，2699550</v>
      </c>
      <c r="I13" s="4" t="str">
        <f>VLOOKUP(A13,HOP!A:U,21,0)</f>
        <v>直连</v>
      </c>
    </row>
    <row r="14" s="4" customFormat="1" spans="1:9">
      <c r="A14" s="5">
        <v>21855748583</v>
      </c>
      <c r="B14" s="6">
        <v>44915</v>
      </c>
      <c r="C14" s="6">
        <v>44918</v>
      </c>
      <c r="D14" s="4">
        <v>462</v>
      </c>
      <c r="E14" s="4" t="str">
        <f>VLOOKUP(A14,HOP!A:L,12,0)</f>
        <v>462.00</v>
      </c>
      <c r="F14" s="4" t="str">
        <f>VLOOKUP(A14,HOP!A:C,3,0)</f>
        <v>2849839</v>
      </c>
      <c r="G14" s="4">
        <f t="shared" si="0"/>
        <v>0</v>
      </c>
      <c r="H14" s="4" t="str">
        <f t="shared" si="1"/>
        <v>，2849839</v>
      </c>
      <c r="I14" s="4" t="str">
        <f>VLOOKUP(A14,HOP!A:U,21,0)</f>
        <v>直采</v>
      </c>
    </row>
    <row r="15" s="4" customFormat="1" spans="1:9">
      <c r="A15" s="5">
        <v>999221868382524</v>
      </c>
      <c r="B15" s="6">
        <v>44912</v>
      </c>
      <c r="C15" s="6">
        <v>44918</v>
      </c>
      <c r="D15" s="4">
        <v>774</v>
      </c>
      <c r="E15" s="4" t="str">
        <f>VLOOKUP(A15,HOP!A:L,12,0)</f>
        <v>774.00</v>
      </c>
      <c r="F15" s="4" t="str">
        <f>VLOOKUP(A15,HOP!A:C,3,0)</f>
        <v>2858582</v>
      </c>
      <c r="G15" s="4">
        <f t="shared" si="0"/>
        <v>0</v>
      </c>
      <c r="H15" s="4" t="str">
        <f t="shared" si="1"/>
        <v>，2858582</v>
      </c>
      <c r="I15" s="4" t="str">
        <f>VLOOKUP(A15,HOP!A:U,21,0)</f>
        <v>直采</v>
      </c>
    </row>
    <row r="16" s="4" customFormat="1" hidden="1" spans="1:9">
      <c r="A16" s="5">
        <v>21874306908</v>
      </c>
      <c r="B16" s="6">
        <v>44912</v>
      </c>
      <c r="C16" s="6">
        <v>44918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21879323454</v>
      </c>
      <c r="B17" s="6">
        <v>44913</v>
      </c>
      <c r="C17" s="6">
        <v>44918</v>
      </c>
      <c r="D17" s="4">
        <v>1135</v>
      </c>
      <c r="E17" s="4" t="str">
        <f>VLOOKUP(A17,HOP!A:L,12,0)</f>
        <v>1135.00</v>
      </c>
      <c r="F17" s="4" t="str">
        <f>VLOOKUP(A17,HOP!A:C,3,0)</f>
        <v>2862307</v>
      </c>
      <c r="G17" s="4">
        <f t="shared" si="0"/>
        <v>0</v>
      </c>
      <c r="H17" s="4" t="str">
        <f t="shared" si="1"/>
        <v>，2862307</v>
      </c>
      <c r="I17" s="4" t="str">
        <f>VLOOKUP(A17,HOP!A:U,21,0)</f>
        <v>直采</v>
      </c>
    </row>
    <row r="18" s="4" customFormat="1" spans="1:9">
      <c r="A18" s="5">
        <v>999221928424045</v>
      </c>
      <c r="B18" s="6">
        <v>44915</v>
      </c>
      <c r="C18" s="6">
        <v>44918</v>
      </c>
      <c r="D18" s="4">
        <v>339</v>
      </c>
      <c r="E18" s="4" t="str">
        <f>VLOOKUP(A18,HOP!A:L,12,0)</f>
        <v>339.00</v>
      </c>
      <c r="F18" s="4" t="str">
        <f>VLOOKUP(A18,HOP!A:C,3,0)</f>
        <v>2875653</v>
      </c>
      <c r="G18" s="4">
        <f t="shared" si="0"/>
        <v>0</v>
      </c>
      <c r="H18" s="4" t="str">
        <f t="shared" si="1"/>
        <v>，2875653</v>
      </c>
      <c r="I18" s="4" t="str">
        <f>VLOOKUP(A18,HOP!A:U,21,0)</f>
        <v>直连</v>
      </c>
    </row>
    <row r="19" s="4" customFormat="1" hidden="1" spans="1:9">
      <c r="A19" s="5">
        <v>999221940633887</v>
      </c>
      <c r="B19" s="6">
        <v>44917</v>
      </c>
      <c r="C19" s="6">
        <v>44918</v>
      </c>
      <c r="D19" s="4">
        <v>0</v>
      </c>
      <c r="E19" s="4" t="str">
        <f>VLOOKUP(A19,HOP!A:L,12,0)</f>
        <v>54.00</v>
      </c>
      <c r="F19" s="4" t="str">
        <f>VLOOKUP(A19,HOP!A:C,3,0)</f>
        <v>2879978</v>
      </c>
      <c r="G19" s="4">
        <f t="shared" si="0"/>
        <v>-54</v>
      </c>
      <c r="H19" s="4" t="str">
        <f t="shared" si="1"/>
        <v>，2879978</v>
      </c>
      <c r="I19" s="4" t="str">
        <f>VLOOKUP(A19,HOP!A:U,21,0)</f>
        <v>直采</v>
      </c>
    </row>
    <row r="20" s="4" customFormat="1" spans="1:9">
      <c r="A20" s="5">
        <v>999221943020738</v>
      </c>
      <c r="B20" s="6">
        <v>44914</v>
      </c>
      <c r="C20" s="6">
        <v>44918</v>
      </c>
      <c r="D20" s="4">
        <v>196</v>
      </c>
      <c r="E20" s="4" t="str">
        <f>VLOOKUP(A20,HOP!A:L,12,0)</f>
        <v>196.00</v>
      </c>
      <c r="F20" s="4" t="str">
        <f>VLOOKUP(A20,HOP!A:C,3,0)</f>
        <v>2880557</v>
      </c>
      <c r="G20" s="4">
        <f t="shared" si="0"/>
        <v>0</v>
      </c>
      <c r="H20" s="4" t="str">
        <f t="shared" si="1"/>
        <v>，2880557</v>
      </c>
      <c r="I20" s="4" t="str">
        <f>VLOOKUP(A20,HOP!A:U,21,0)</f>
        <v>直采</v>
      </c>
    </row>
    <row r="21" s="4" customFormat="1" spans="1:9">
      <c r="A21" s="5">
        <v>999221946836085</v>
      </c>
      <c r="B21" s="6">
        <v>44916</v>
      </c>
      <c r="C21" s="6">
        <v>44918</v>
      </c>
      <c r="D21" s="4">
        <v>270</v>
      </c>
      <c r="E21" s="4" t="str">
        <f>VLOOKUP(A21,HOP!A:L,12,0)</f>
        <v>270.00</v>
      </c>
      <c r="F21" s="4" t="str">
        <f>VLOOKUP(A21,HOP!A:C,3,0)</f>
        <v>2882337</v>
      </c>
      <c r="G21" s="4">
        <f t="shared" si="0"/>
        <v>0</v>
      </c>
      <c r="H21" s="4" t="str">
        <f t="shared" si="1"/>
        <v>，2882337</v>
      </c>
      <c r="I21" s="4" t="str">
        <f>VLOOKUP(A21,HOP!A:U,21,0)</f>
        <v>直采</v>
      </c>
    </row>
    <row r="22" s="4" customFormat="1" spans="1:9">
      <c r="A22" s="5">
        <v>999221961926239</v>
      </c>
      <c r="B22" s="6">
        <v>44916</v>
      </c>
      <c r="C22" s="6">
        <v>44918</v>
      </c>
      <c r="D22" s="4">
        <v>256</v>
      </c>
      <c r="E22" s="4" t="str">
        <f>VLOOKUP(A22,HOP!A:L,12,0)</f>
        <v>256.00</v>
      </c>
      <c r="F22" s="4" t="str">
        <f>VLOOKUP(A22,HOP!A:C,3,0)</f>
        <v>2886704</v>
      </c>
      <c r="G22" s="4">
        <f t="shared" si="0"/>
        <v>0</v>
      </c>
      <c r="H22" s="4" t="str">
        <f t="shared" si="1"/>
        <v>，2886704</v>
      </c>
      <c r="I22" s="4" t="str">
        <f>VLOOKUP(A22,HOP!A:U,21,0)</f>
        <v>直采</v>
      </c>
    </row>
    <row r="23" s="4" customFormat="1" spans="1:9">
      <c r="A23" s="5">
        <v>999221968938230</v>
      </c>
      <c r="B23" s="6">
        <v>44917</v>
      </c>
      <c r="C23" s="6">
        <v>44918</v>
      </c>
      <c r="D23" s="4">
        <v>83</v>
      </c>
      <c r="E23" s="4" t="str">
        <f>VLOOKUP(A23,HOP!A:L,12,0)</f>
        <v>83.00</v>
      </c>
      <c r="F23" s="4" t="str">
        <f>VLOOKUP(A23,HOP!A:C,3,0)</f>
        <v>2889359</v>
      </c>
      <c r="G23" s="4">
        <f t="shared" si="0"/>
        <v>0</v>
      </c>
      <c r="H23" s="4" t="str">
        <f t="shared" si="1"/>
        <v>，2889359</v>
      </c>
      <c r="I23" s="4" t="str">
        <f>VLOOKUP(A23,HOP!A:U,21,0)</f>
        <v>直连</v>
      </c>
    </row>
    <row r="24" s="4" customFormat="1" spans="1:9">
      <c r="A24" s="5">
        <v>999221969067630</v>
      </c>
      <c r="B24" s="6">
        <v>44917</v>
      </c>
      <c r="C24" s="6">
        <v>44918</v>
      </c>
      <c r="D24" s="4">
        <v>74</v>
      </c>
      <c r="E24" s="4" t="str">
        <f>VLOOKUP(A24,HOP!A:L,12,0)</f>
        <v>74.00</v>
      </c>
      <c r="F24" s="4" t="str">
        <f>VLOOKUP(A24,HOP!A:C,3,0)</f>
        <v>2889418</v>
      </c>
      <c r="G24" s="4">
        <f t="shared" si="0"/>
        <v>0</v>
      </c>
      <c r="H24" s="4" t="str">
        <f t="shared" si="1"/>
        <v>，2889418</v>
      </c>
      <c r="I24" s="4" t="str">
        <f>VLOOKUP(A24,HOP!A:U,21,0)</f>
        <v>直连</v>
      </c>
    </row>
    <row r="25" s="4" customFormat="1" spans="1:9">
      <c r="A25" s="5">
        <v>999221972933263</v>
      </c>
      <c r="B25" s="6">
        <v>44916</v>
      </c>
      <c r="C25" s="6">
        <v>44918</v>
      </c>
      <c r="D25" s="4">
        <v>194</v>
      </c>
      <c r="E25" s="4" t="str">
        <f>VLOOKUP(A25,HOP!A:L,12,0)</f>
        <v>194.00</v>
      </c>
      <c r="F25" s="4" t="str">
        <f>VLOOKUP(A25,HOP!A:C,3,0)</f>
        <v>2890635</v>
      </c>
      <c r="G25" s="4">
        <f t="shared" si="0"/>
        <v>0</v>
      </c>
      <c r="H25" s="4" t="str">
        <f t="shared" si="1"/>
        <v>，2890635</v>
      </c>
      <c r="I25" s="4" t="str">
        <f>VLOOKUP(A25,HOP!A:U,21,0)</f>
        <v>直采</v>
      </c>
    </row>
    <row r="26" s="4" customFormat="1" spans="1:9">
      <c r="A26" s="5">
        <v>999221979010976</v>
      </c>
      <c r="B26" s="6">
        <v>44917</v>
      </c>
      <c r="C26" s="6">
        <v>44918</v>
      </c>
      <c r="D26" s="4">
        <v>146</v>
      </c>
      <c r="E26" s="4" t="str">
        <f>VLOOKUP(A26,HOP!A:L,12,0)</f>
        <v>146.00</v>
      </c>
      <c r="F26" s="4" t="str">
        <f>VLOOKUP(A26,HOP!A:C,3,0)</f>
        <v>2893045</v>
      </c>
      <c r="G26" s="4">
        <f t="shared" si="0"/>
        <v>0</v>
      </c>
      <c r="H26" s="4" t="str">
        <f t="shared" si="1"/>
        <v>，2893045</v>
      </c>
      <c r="I26" s="4" t="str">
        <f>VLOOKUP(A26,HOP!A:U,21,0)</f>
        <v>直连</v>
      </c>
    </row>
    <row r="27" s="4" customFormat="1" spans="1:9">
      <c r="A27" s="5">
        <v>21982879233</v>
      </c>
      <c r="B27" s="6">
        <v>44917</v>
      </c>
      <c r="C27" s="6">
        <v>44918</v>
      </c>
      <c r="D27" s="4">
        <v>45</v>
      </c>
      <c r="E27" s="4" t="str">
        <f>VLOOKUP(A27,HOP!A:L,12,0)</f>
        <v>45.00</v>
      </c>
      <c r="F27" s="4" t="str">
        <f>VLOOKUP(A27,HOP!A:C,3,0)</f>
        <v>2894581</v>
      </c>
      <c r="G27" s="4">
        <f t="shared" si="0"/>
        <v>0</v>
      </c>
      <c r="H27" s="4" t="str">
        <f t="shared" si="1"/>
        <v>，2894581</v>
      </c>
      <c r="I27" s="4" t="str">
        <f>VLOOKUP(A27,HOP!A:U,21,0)</f>
        <v>直连</v>
      </c>
    </row>
    <row r="29" spans="4:4">
      <c r="D29" s="4">
        <f>SUM(D2:D28)</f>
        <v>8856</v>
      </c>
    </row>
    <row r="32" spans="1:4">
      <c r="A32" s="4" t="s">
        <v>167</v>
      </c>
      <c r="C32" s="4">
        <v>4027</v>
      </c>
      <c r="D32" s="4">
        <v>31432.06</v>
      </c>
    </row>
    <row r="33" spans="1:4">
      <c r="A33" s="4" t="s">
        <v>168</v>
      </c>
      <c r="C33" s="4">
        <v>4829</v>
      </c>
      <c r="D33" s="4">
        <v>37691.94</v>
      </c>
    </row>
    <row r="34" spans="1:4">
      <c r="A34" s="4" t="s">
        <v>169</v>
      </c>
      <c r="C34" s="4">
        <f>SUBTOTAL(9,C32:C33)</f>
        <v>8856</v>
      </c>
      <c r="D34" s="4">
        <f>SUBTOTAL(9,D32:D33)</f>
        <v>69124</v>
      </c>
    </row>
    <row r="35" spans="1:1">
      <c r="A35" s="4" t="s">
        <v>170</v>
      </c>
    </row>
  </sheetData>
  <autoFilter ref="A1:XFD35">
    <filterColumn colId="3">
      <filters blank="1">
        <filter val="54"/>
        <filter val="194"/>
        <filter val="196"/>
        <filter val="256"/>
        <filter val="8856"/>
        <filter val="257"/>
        <filter val="462"/>
        <filter val="365"/>
        <filter val="270"/>
        <filter val="72"/>
        <filter val="74"/>
        <filter val="774"/>
        <filter val="1135"/>
        <filter val="177"/>
        <filter val="38"/>
        <filter val="278"/>
        <filter val="339"/>
        <filter val="83"/>
        <filter val="3144"/>
        <filter val="45"/>
        <filter val="146"/>
        <filter val="408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171</v>
      </c>
      <c r="B1" s="2" t="s">
        <v>172</v>
      </c>
      <c r="C1" s="2" t="s">
        <v>173</v>
      </c>
      <c r="D1" s="2" t="s">
        <v>174</v>
      </c>
      <c r="E1" s="2" t="s">
        <v>13</v>
      </c>
      <c r="F1" s="2" t="s">
        <v>5</v>
      </c>
      <c r="G1" s="2" t="s">
        <v>6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186</v>
      </c>
      <c r="T1" s="2" t="s">
        <v>187</v>
      </c>
      <c r="U1" s="2" t="s">
        <v>188</v>
      </c>
      <c r="V1" s="2" t="s">
        <v>189</v>
      </c>
    </row>
    <row r="2" s="1" customFormat="1" spans="1:22">
      <c r="A2" s="3">
        <v>21982879233</v>
      </c>
      <c r="B2" s="1" t="s">
        <v>190</v>
      </c>
      <c r="C2" s="1" t="s">
        <v>191</v>
      </c>
      <c r="D2" s="1" t="s">
        <v>192</v>
      </c>
      <c r="E2" s="1" t="s">
        <v>193</v>
      </c>
      <c r="F2" s="1" t="s">
        <v>190</v>
      </c>
      <c r="G2" s="1" t="s">
        <v>194</v>
      </c>
      <c r="H2" s="1" t="s">
        <v>195</v>
      </c>
      <c r="I2" s="1" t="s">
        <v>196</v>
      </c>
      <c r="J2" s="1" t="s">
        <v>30</v>
      </c>
      <c r="K2" s="1" t="s">
        <v>197</v>
      </c>
      <c r="L2" s="1" t="s">
        <v>197</v>
      </c>
      <c r="M2" s="1" t="s">
        <v>198</v>
      </c>
      <c r="N2" s="1" t="s">
        <v>198</v>
      </c>
      <c r="O2" s="1" t="s">
        <v>199</v>
      </c>
      <c r="P2" s="1" t="s">
        <v>200</v>
      </c>
      <c r="Q2" s="1" t="s">
        <v>201</v>
      </c>
      <c r="R2" s="1" t="s">
        <v>202</v>
      </c>
      <c r="S2" s="1" t="s">
        <v>203</v>
      </c>
      <c r="T2" s="1" t="s">
        <v>204</v>
      </c>
      <c r="U2" s="1" t="s">
        <v>205</v>
      </c>
      <c r="V2" s="1" t="s">
        <v>206</v>
      </c>
    </row>
    <row r="3" s="1" customFormat="1" spans="1:22">
      <c r="A3" s="3">
        <v>999221969067630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190</v>
      </c>
      <c r="G3" s="1" t="s">
        <v>194</v>
      </c>
      <c r="H3" s="1" t="s">
        <v>195</v>
      </c>
      <c r="I3" s="1" t="s">
        <v>211</v>
      </c>
      <c r="J3" s="1" t="s">
        <v>30</v>
      </c>
      <c r="K3" s="1" t="s">
        <v>212</v>
      </c>
      <c r="L3" s="1" t="s">
        <v>212</v>
      </c>
      <c r="M3" s="1" t="s">
        <v>198</v>
      </c>
      <c r="N3" s="1" t="s">
        <v>198</v>
      </c>
      <c r="O3" s="1" t="s">
        <v>199</v>
      </c>
      <c r="P3" s="1" t="s">
        <v>200</v>
      </c>
      <c r="Q3" s="1" t="s">
        <v>201</v>
      </c>
      <c r="R3" s="1" t="s">
        <v>213</v>
      </c>
      <c r="S3" s="1" t="s">
        <v>203</v>
      </c>
      <c r="T3" s="1" t="s">
        <v>204</v>
      </c>
      <c r="U3" s="1" t="s">
        <v>205</v>
      </c>
      <c r="V3" s="1" t="s">
        <v>206</v>
      </c>
    </row>
    <row r="4" s="1" customFormat="1" spans="1:22">
      <c r="A4" s="3">
        <v>999221968938230</v>
      </c>
      <c r="B4" s="1" t="s">
        <v>207</v>
      </c>
      <c r="C4" s="1" t="s">
        <v>214</v>
      </c>
      <c r="D4" s="1" t="s">
        <v>215</v>
      </c>
      <c r="E4" s="1" t="s">
        <v>216</v>
      </c>
      <c r="F4" s="1" t="s">
        <v>190</v>
      </c>
      <c r="G4" s="1" t="s">
        <v>194</v>
      </c>
      <c r="H4" s="1" t="s">
        <v>195</v>
      </c>
      <c r="I4" s="1" t="s">
        <v>217</v>
      </c>
      <c r="J4" s="1" t="s">
        <v>30</v>
      </c>
      <c r="K4" s="1" t="s">
        <v>218</v>
      </c>
      <c r="L4" s="1" t="s">
        <v>218</v>
      </c>
      <c r="M4" s="1" t="s">
        <v>198</v>
      </c>
      <c r="N4" s="1" t="s">
        <v>198</v>
      </c>
      <c r="O4" s="1" t="s">
        <v>199</v>
      </c>
      <c r="P4" s="1" t="s">
        <v>200</v>
      </c>
      <c r="Q4" s="1" t="s">
        <v>201</v>
      </c>
      <c r="R4" s="1" t="s">
        <v>219</v>
      </c>
      <c r="S4" s="1" t="s">
        <v>203</v>
      </c>
      <c r="T4" s="1" t="s">
        <v>204</v>
      </c>
      <c r="U4" s="1" t="s">
        <v>205</v>
      </c>
      <c r="V4" s="1" t="s">
        <v>206</v>
      </c>
    </row>
    <row r="5" s="1" customFormat="1" spans="1:22">
      <c r="A5" s="3">
        <v>999221961926239</v>
      </c>
      <c r="B5" s="1" t="s">
        <v>220</v>
      </c>
      <c r="C5" s="1" t="s">
        <v>221</v>
      </c>
      <c r="D5" s="1" t="s">
        <v>222</v>
      </c>
      <c r="E5" s="1" t="s">
        <v>223</v>
      </c>
      <c r="F5" s="1" t="s">
        <v>224</v>
      </c>
      <c r="G5" s="1" t="s">
        <v>194</v>
      </c>
      <c r="H5" s="1" t="s">
        <v>195</v>
      </c>
      <c r="I5" s="1" t="s">
        <v>225</v>
      </c>
      <c r="J5" s="1" t="s">
        <v>30</v>
      </c>
      <c r="K5" s="1" t="s">
        <v>226</v>
      </c>
      <c r="L5" s="1" t="s">
        <v>226</v>
      </c>
      <c r="M5" s="1" t="s">
        <v>198</v>
      </c>
      <c r="N5" s="1" t="s">
        <v>198</v>
      </c>
      <c r="O5" s="1" t="s">
        <v>199</v>
      </c>
      <c r="P5" s="1" t="s">
        <v>200</v>
      </c>
      <c r="Q5" s="1" t="s">
        <v>201</v>
      </c>
      <c r="R5" s="1" t="s">
        <v>227</v>
      </c>
      <c r="S5" s="1" t="s">
        <v>203</v>
      </c>
      <c r="T5" s="1" t="s">
        <v>204</v>
      </c>
      <c r="U5" s="1" t="s">
        <v>228</v>
      </c>
      <c r="V5" s="1" t="s">
        <v>206</v>
      </c>
    </row>
    <row r="6" s="1" customFormat="1" spans="1:22">
      <c r="A6" s="3">
        <v>999221956263387</v>
      </c>
      <c r="B6" s="1" t="s">
        <v>220</v>
      </c>
      <c r="C6" s="1" t="s">
        <v>229</v>
      </c>
      <c r="D6" s="1" t="s">
        <v>230</v>
      </c>
      <c r="E6" s="1" t="s">
        <v>231</v>
      </c>
      <c r="F6" s="1" t="s">
        <v>220</v>
      </c>
      <c r="G6" s="1" t="s">
        <v>190</v>
      </c>
      <c r="H6" s="1" t="s">
        <v>195</v>
      </c>
      <c r="I6" s="1" t="s">
        <v>232</v>
      </c>
      <c r="J6" s="1" t="s">
        <v>30</v>
      </c>
      <c r="K6" s="1" t="s">
        <v>233</v>
      </c>
      <c r="L6" s="1" t="s">
        <v>233</v>
      </c>
      <c r="M6" s="1" t="s">
        <v>198</v>
      </c>
      <c r="N6" s="1" t="s">
        <v>198</v>
      </c>
      <c r="O6" s="1" t="s">
        <v>199</v>
      </c>
      <c r="P6" s="1" t="s">
        <v>200</v>
      </c>
      <c r="Q6" s="1" t="s">
        <v>201</v>
      </c>
      <c r="R6" s="1" t="s">
        <v>234</v>
      </c>
      <c r="S6" s="1" t="s">
        <v>203</v>
      </c>
      <c r="T6" s="1" t="s">
        <v>204</v>
      </c>
      <c r="U6" s="1" t="s">
        <v>205</v>
      </c>
      <c r="V6" s="1" t="s">
        <v>206</v>
      </c>
    </row>
    <row r="7" s="1" customFormat="1" spans="1:22">
      <c r="A7" s="3">
        <v>999221946836085</v>
      </c>
      <c r="B7" s="1" t="s">
        <v>235</v>
      </c>
      <c r="C7" s="1" t="s">
        <v>236</v>
      </c>
      <c r="D7" s="1" t="s">
        <v>237</v>
      </c>
      <c r="E7" s="1" t="s">
        <v>238</v>
      </c>
      <c r="F7" s="1" t="s">
        <v>224</v>
      </c>
      <c r="G7" s="1" t="s">
        <v>194</v>
      </c>
      <c r="H7" s="1" t="s">
        <v>195</v>
      </c>
      <c r="I7" s="1" t="s">
        <v>239</v>
      </c>
      <c r="J7" s="1" t="s">
        <v>30</v>
      </c>
      <c r="K7" s="1" t="s">
        <v>240</v>
      </c>
      <c r="L7" s="1" t="s">
        <v>240</v>
      </c>
      <c r="M7" s="1" t="s">
        <v>198</v>
      </c>
      <c r="N7" s="1" t="s">
        <v>198</v>
      </c>
      <c r="O7" s="1" t="s">
        <v>199</v>
      </c>
      <c r="P7" s="1" t="s">
        <v>200</v>
      </c>
      <c r="Q7" s="1" t="s">
        <v>201</v>
      </c>
      <c r="R7" s="1" t="s">
        <v>241</v>
      </c>
      <c r="S7" s="1" t="s">
        <v>203</v>
      </c>
      <c r="T7" s="1" t="s">
        <v>204</v>
      </c>
      <c r="U7" s="1" t="s">
        <v>228</v>
      </c>
      <c r="V7" s="1" t="s">
        <v>242</v>
      </c>
    </row>
    <row r="8" s="1" customFormat="1" spans="1:22">
      <c r="A8" s="3">
        <v>999221943020738</v>
      </c>
      <c r="B8" s="1" t="s">
        <v>235</v>
      </c>
      <c r="C8" s="1" t="s">
        <v>243</v>
      </c>
      <c r="D8" s="1" t="s">
        <v>244</v>
      </c>
      <c r="E8" s="1" t="s">
        <v>245</v>
      </c>
      <c r="F8" s="1" t="s">
        <v>220</v>
      </c>
      <c r="G8" s="1" t="s">
        <v>194</v>
      </c>
      <c r="H8" s="1" t="s">
        <v>195</v>
      </c>
      <c r="I8" s="1" t="s">
        <v>246</v>
      </c>
      <c r="J8" s="1" t="s">
        <v>30</v>
      </c>
      <c r="K8" s="1" t="s">
        <v>247</v>
      </c>
      <c r="L8" s="1" t="s">
        <v>247</v>
      </c>
      <c r="M8" s="1" t="s">
        <v>198</v>
      </c>
      <c r="N8" s="1" t="s">
        <v>198</v>
      </c>
      <c r="O8" s="1" t="s">
        <v>199</v>
      </c>
      <c r="P8" s="1" t="s">
        <v>200</v>
      </c>
      <c r="Q8" s="1" t="s">
        <v>201</v>
      </c>
      <c r="R8" s="1" t="s">
        <v>248</v>
      </c>
      <c r="S8" s="1" t="s">
        <v>203</v>
      </c>
      <c r="T8" s="1" t="s">
        <v>204</v>
      </c>
      <c r="U8" s="1" t="s">
        <v>228</v>
      </c>
      <c r="V8" s="1" t="s">
        <v>249</v>
      </c>
    </row>
    <row r="9" s="1" customFormat="1" spans="1:22">
      <c r="A9" s="3">
        <v>999221940633887</v>
      </c>
      <c r="B9" s="1" t="s">
        <v>250</v>
      </c>
      <c r="C9" s="1" t="s">
        <v>251</v>
      </c>
      <c r="D9" s="1" t="s">
        <v>244</v>
      </c>
      <c r="E9" s="1" t="s">
        <v>252</v>
      </c>
      <c r="F9" s="1" t="s">
        <v>190</v>
      </c>
      <c r="G9" s="1" t="s">
        <v>194</v>
      </c>
      <c r="H9" s="1" t="s">
        <v>195</v>
      </c>
      <c r="I9" s="1" t="s">
        <v>253</v>
      </c>
      <c r="J9" s="1" t="s">
        <v>30</v>
      </c>
      <c r="K9" s="1" t="s">
        <v>254</v>
      </c>
      <c r="L9" s="1" t="s">
        <v>254</v>
      </c>
      <c r="M9" s="1" t="s">
        <v>198</v>
      </c>
      <c r="N9" s="1" t="s">
        <v>198</v>
      </c>
      <c r="O9" s="1" t="s">
        <v>199</v>
      </c>
      <c r="P9" s="1" t="s">
        <v>200</v>
      </c>
      <c r="Q9" s="1" t="s">
        <v>201</v>
      </c>
      <c r="R9" s="1" t="s">
        <v>255</v>
      </c>
      <c r="S9" s="1" t="s">
        <v>203</v>
      </c>
      <c r="T9" s="1" t="s">
        <v>204</v>
      </c>
      <c r="U9" s="1" t="s">
        <v>228</v>
      </c>
      <c r="V9" s="1" t="s">
        <v>249</v>
      </c>
    </row>
    <row r="10" s="1" customFormat="1" spans="1:22">
      <c r="A10" s="3">
        <v>999221930417568</v>
      </c>
      <c r="B10" s="1" t="s">
        <v>256</v>
      </c>
      <c r="C10" s="1" t="s">
        <v>257</v>
      </c>
      <c r="D10" s="1" t="s">
        <v>258</v>
      </c>
      <c r="E10" s="1" t="s">
        <v>259</v>
      </c>
      <c r="F10" s="1" t="s">
        <v>224</v>
      </c>
      <c r="G10" s="1" t="s">
        <v>190</v>
      </c>
      <c r="H10" s="1" t="s">
        <v>195</v>
      </c>
      <c r="I10" s="1" t="s">
        <v>260</v>
      </c>
      <c r="J10" s="1" t="s">
        <v>30</v>
      </c>
      <c r="K10" s="1" t="s">
        <v>261</v>
      </c>
      <c r="L10" s="1" t="s">
        <v>261</v>
      </c>
      <c r="M10" s="1" t="s">
        <v>198</v>
      </c>
      <c r="N10" s="1" t="s">
        <v>198</v>
      </c>
      <c r="O10" s="1" t="s">
        <v>199</v>
      </c>
      <c r="P10" s="1" t="s">
        <v>200</v>
      </c>
      <c r="Q10" s="1" t="s">
        <v>201</v>
      </c>
      <c r="R10" s="1" t="s">
        <v>262</v>
      </c>
      <c r="S10" s="1" t="s">
        <v>203</v>
      </c>
      <c r="T10" s="1" t="s">
        <v>204</v>
      </c>
      <c r="U10" s="1" t="s">
        <v>205</v>
      </c>
      <c r="V10" s="1" t="s">
        <v>263</v>
      </c>
    </row>
    <row r="11" s="1" customFormat="1" spans="1:22">
      <c r="A11" s="3">
        <v>999221928424045</v>
      </c>
      <c r="B11" s="1" t="s">
        <v>256</v>
      </c>
      <c r="C11" s="1" t="s">
        <v>264</v>
      </c>
      <c r="D11" s="1" t="s">
        <v>265</v>
      </c>
      <c r="E11" s="1" t="s">
        <v>266</v>
      </c>
      <c r="F11" s="1" t="s">
        <v>207</v>
      </c>
      <c r="G11" s="1" t="s">
        <v>194</v>
      </c>
      <c r="H11" s="1" t="s">
        <v>195</v>
      </c>
      <c r="I11" s="1" t="s">
        <v>267</v>
      </c>
      <c r="J11" s="1" t="s">
        <v>30</v>
      </c>
      <c r="K11" s="1" t="s">
        <v>268</v>
      </c>
      <c r="L11" s="1" t="s">
        <v>268</v>
      </c>
      <c r="M11" s="1" t="s">
        <v>198</v>
      </c>
      <c r="N11" s="1" t="s">
        <v>198</v>
      </c>
      <c r="O11" s="1" t="s">
        <v>199</v>
      </c>
      <c r="P11" s="1" t="s">
        <v>200</v>
      </c>
      <c r="Q11" s="1" t="s">
        <v>201</v>
      </c>
      <c r="R11" s="1" t="s">
        <v>269</v>
      </c>
      <c r="S11" s="1" t="s">
        <v>203</v>
      </c>
      <c r="T11" s="1" t="s">
        <v>204</v>
      </c>
      <c r="U11" s="1" t="s">
        <v>205</v>
      </c>
      <c r="V11" s="1" t="s">
        <v>206</v>
      </c>
    </row>
    <row r="12" s="1" customFormat="1" spans="1:22">
      <c r="A12" s="3">
        <v>21879323454</v>
      </c>
      <c r="B12" s="1" t="s">
        <v>270</v>
      </c>
      <c r="C12" s="1" t="s">
        <v>271</v>
      </c>
      <c r="D12" s="1" t="s">
        <v>272</v>
      </c>
      <c r="E12" s="1" t="s">
        <v>273</v>
      </c>
      <c r="F12" s="1" t="s">
        <v>274</v>
      </c>
      <c r="G12" s="1" t="s">
        <v>194</v>
      </c>
      <c r="H12" s="1" t="s">
        <v>195</v>
      </c>
      <c r="I12" s="1" t="s">
        <v>275</v>
      </c>
      <c r="J12" s="1" t="s">
        <v>30</v>
      </c>
      <c r="K12" s="1" t="s">
        <v>276</v>
      </c>
      <c r="L12" s="1" t="s">
        <v>276</v>
      </c>
      <c r="M12" s="1" t="s">
        <v>198</v>
      </c>
      <c r="N12" s="1" t="s">
        <v>198</v>
      </c>
      <c r="O12" s="1" t="s">
        <v>199</v>
      </c>
      <c r="P12" s="1" t="s">
        <v>200</v>
      </c>
      <c r="Q12" s="1" t="s">
        <v>201</v>
      </c>
      <c r="R12" s="1" t="s">
        <v>277</v>
      </c>
      <c r="S12" s="1" t="s">
        <v>203</v>
      </c>
      <c r="T12" s="1" t="s">
        <v>204</v>
      </c>
      <c r="U12" s="1" t="s">
        <v>228</v>
      </c>
      <c r="V12" s="1" t="s">
        <v>206</v>
      </c>
    </row>
    <row r="13" s="1" customFormat="1" spans="1:22">
      <c r="A13" s="3">
        <v>999221868382524</v>
      </c>
      <c r="B13" s="1" t="s">
        <v>278</v>
      </c>
      <c r="C13" s="1" t="s">
        <v>279</v>
      </c>
      <c r="D13" s="1" t="s">
        <v>237</v>
      </c>
      <c r="E13" s="1" t="s">
        <v>280</v>
      </c>
      <c r="F13" s="1" t="s">
        <v>235</v>
      </c>
      <c r="G13" s="1" t="s">
        <v>194</v>
      </c>
      <c r="H13" s="1" t="s">
        <v>195</v>
      </c>
      <c r="I13" s="1" t="s">
        <v>281</v>
      </c>
      <c r="J13" s="1" t="s">
        <v>30</v>
      </c>
      <c r="K13" s="1" t="s">
        <v>282</v>
      </c>
      <c r="L13" s="1" t="s">
        <v>282</v>
      </c>
      <c r="M13" s="1" t="s">
        <v>198</v>
      </c>
      <c r="N13" s="1" t="s">
        <v>198</v>
      </c>
      <c r="O13" s="1" t="s">
        <v>199</v>
      </c>
      <c r="P13" s="1" t="s">
        <v>200</v>
      </c>
      <c r="Q13" s="1" t="s">
        <v>201</v>
      </c>
      <c r="R13" s="1" t="s">
        <v>283</v>
      </c>
      <c r="S13" s="1" t="s">
        <v>203</v>
      </c>
      <c r="T13" s="1" t="s">
        <v>204</v>
      </c>
      <c r="U13" s="1" t="s">
        <v>228</v>
      </c>
      <c r="V13" s="1" t="s">
        <v>242</v>
      </c>
    </row>
    <row r="14" s="1" customFormat="1" spans="1:22">
      <c r="A14" s="3">
        <v>999221868318369</v>
      </c>
      <c r="B14" s="1" t="s">
        <v>278</v>
      </c>
      <c r="C14" s="1" t="s">
        <v>284</v>
      </c>
      <c r="D14" s="1" t="s">
        <v>237</v>
      </c>
      <c r="E14" s="1" t="s">
        <v>285</v>
      </c>
      <c r="F14" s="1" t="s">
        <v>220</v>
      </c>
      <c r="G14" s="1" t="s">
        <v>190</v>
      </c>
      <c r="H14" s="1" t="s">
        <v>195</v>
      </c>
      <c r="I14" s="1" t="s">
        <v>286</v>
      </c>
      <c r="J14" s="1" t="s">
        <v>30</v>
      </c>
      <c r="K14" s="1" t="s">
        <v>287</v>
      </c>
      <c r="L14" s="1" t="s">
        <v>287</v>
      </c>
      <c r="M14" s="1" t="s">
        <v>198</v>
      </c>
      <c r="N14" s="1" t="s">
        <v>198</v>
      </c>
      <c r="O14" s="1" t="s">
        <v>199</v>
      </c>
      <c r="P14" s="1" t="s">
        <v>200</v>
      </c>
      <c r="Q14" s="1" t="s">
        <v>201</v>
      </c>
      <c r="R14" s="1" t="s">
        <v>288</v>
      </c>
      <c r="S14" s="1" t="s">
        <v>203</v>
      </c>
      <c r="T14" s="1" t="s">
        <v>204</v>
      </c>
      <c r="U14" s="1" t="s">
        <v>228</v>
      </c>
      <c r="V14" s="1" t="s">
        <v>242</v>
      </c>
    </row>
    <row r="15" s="1" customFormat="1" spans="1:22">
      <c r="A15" s="3">
        <v>21855748583</v>
      </c>
      <c r="B15" s="1" t="s">
        <v>289</v>
      </c>
      <c r="C15" s="1" t="s">
        <v>290</v>
      </c>
      <c r="D15" s="1" t="s">
        <v>291</v>
      </c>
      <c r="E15" s="1" t="s">
        <v>292</v>
      </c>
      <c r="F15" s="1" t="s">
        <v>207</v>
      </c>
      <c r="G15" s="1" t="s">
        <v>194</v>
      </c>
      <c r="H15" s="1" t="s">
        <v>195</v>
      </c>
      <c r="I15" s="1" t="s">
        <v>293</v>
      </c>
      <c r="J15" s="1" t="s">
        <v>30</v>
      </c>
      <c r="K15" s="1" t="s">
        <v>294</v>
      </c>
      <c r="L15" s="1" t="s">
        <v>294</v>
      </c>
      <c r="M15" s="1" t="s">
        <v>198</v>
      </c>
      <c r="N15" s="1" t="s">
        <v>198</v>
      </c>
      <c r="O15" s="1" t="s">
        <v>199</v>
      </c>
      <c r="P15" s="1" t="s">
        <v>200</v>
      </c>
      <c r="Q15" s="1" t="s">
        <v>201</v>
      </c>
      <c r="R15" s="1" t="s">
        <v>295</v>
      </c>
      <c r="S15" s="1" t="s">
        <v>203</v>
      </c>
      <c r="T15" s="1" t="s">
        <v>204</v>
      </c>
      <c r="U15" s="1" t="s">
        <v>228</v>
      </c>
      <c r="V15" s="1" t="s">
        <v>263</v>
      </c>
    </row>
    <row r="16" s="1" customFormat="1" spans="1:22">
      <c r="A16" s="3">
        <v>21683602112</v>
      </c>
      <c r="B16" s="1" t="s">
        <v>296</v>
      </c>
      <c r="C16" s="1" t="s">
        <v>297</v>
      </c>
      <c r="D16" s="1" t="s">
        <v>298</v>
      </c>
      <c r="E16" s="1" t="s">
        <v>299</v>
      </c>
      <c r="F16" s="1" t="s">
        <v>207</v>
      </c>
      <c r="G16" s="1" t="s">
        <v>190</v>
      </c>
      <c r="H16" s="1" t="s">
        <v>195</v>
      </c>
      <c r="I16" s="1" t="s">
        <v>300</v>
      </c>
      <c r="J16" s="1" t="s">
        <v>30</v>
      </c>
      <c r="K16" s="1" t="s">
        <v>301</v>
      </c>
      <c r="L16" s="1" t="s">
        <v>301</v>
      </c>
      <c r="M16" s="1" t="s">
        <v>198</v>
      </c>
      <c r="N16" s="1" t="s">
        <v>198</v>
      </c>
      <c r="O16" s="1" t="s">
        <v>199</v>
      </c>
      <c r="P16" s="1" t="s">
        <v>200</v>
      </c>
      <c r="Q16" s="1" t="s">
        <v>201</v>
      </c>
      <c r="R16" s="1" t="s">
        <v>302</v>
      </c>
      <c r="S16" s="1" t="s">
        <v>203</v>
      </c>
      <c r="T16" s="1" t="s">
        <v>204</v>
      </c>
      <c r="U16" s="1" t="s">
        <v>228</v>
      </c>
      <c r="V16" s="1" t="s">
        <v>263</v>
      </c>
    </row>
    <row r="17" s="1" customFormat="1" spans="1:22">
      <c r="A17" s="3">
        <v>21480992884</v>
      </c>
      <c r="B17" s="1" t="s">
        <v>303</v>
      </c>
      <c r="C17" s="1" t="s">
        <v>304</v>
      </c>
      <c r="D17" s="1" t="s">
        <v>305</v>
      </c>
      <c r="E17" s="1" t="s">
        <v>306</v>
      </c>
      <c r="F17" s="1" t="s">
        <v>274</v>
      </c>
      <c r="G17" s="1" t="s">
        <v>190</v>
      </c>
      <c r="H17" s="1" t="s">
        <v>195</v>
      </c>
      <c r="I17" s="1" t="s">
        <v>307</v>
      </c>
      <c r="J17" s="1" t="s">
        <v>30</v>
      </c>
      <c r="K17" s="1" t="s">
        <v>308</v>
      </c>
      <c r="L17" s="1" t="s">
        <v>308</v>
      </c>
      <c r="M17" s="1" t="s">
        <v>198</v>
      </c>
      <c r="N17" s="1" t="s">
        <v>198</v>
      </c>
      <c r="O17" s="1" t="s">
        <v>199</v>
      </c>
      <c r="P17" s="1" t="s">
        <v>200</v>
      </c>
      <c r="Q17" s="1" t="s">
        <v>201</v>
      </c>
      <c r="R17" s="1" t="s">
        <v>309</v>
      </c>
      <c r="S17" s="1" t="s">
        <v>203</v>
      </c>
      <c r="T17" s="1" t="s">
        <v>204</v>
      </c>
      <c r="U17" s="1" t="s">
        <v>205</v>
      </c>
      <c r="V17" s="1" t="s">
        <v>310</v>
      </c>
    </row>
    <row r="18" s="1" customFormat="1" spans="1:22">
      <c r="A18" s="3">
        <v>21087525809</v>
      </c>
      <c r="B18" s="1" t="s">
        <v>311</v>
      </c>
      <c r="C18" s="1" t="s">
        <v>312</v>
      </c>
      <c r="D18" s="1" t="s">
        <v>313</v>
      </c>
      <c r="E18" s="1" t="s">
        <v>314</v>
      </c>
      <c r="F18" s="1" t="s">
        <v>235</v>
      </c>
      <c r="G18" s="1" t="s">
        <v>194</v>
      </c>
      <c r="H18" s="1" t="s">
        <v>195</v>
      </c>
      <c r="I18" s="1" t="s">
        <v>315</v>
      </c>
      <c r="J18" s="1" t="s">
        <v>30</v>
      </c>
      <c r="K18" s="1" t="s">
        <v>316</v>
      </c>
      <c r="L18" s="1" t="s">
        <v>316</v>
      </c>
      <c r="M18" s="1" t="s">
        <v>198</v>
      </c>
      <c r="N18" s="1" t="s">
        <v>198</v>
      </c>
      <c r="O18" s="1" t="s">
        <v>199</v>
      </c>
      <c r="P18" s="1" t="s">
        <v>200</v>
      </c>
      <c r="Q18" s="1" t="s">
        <v>201</v>
      </c>
      <c r="R18" s="1" t="s">
        <v>317</v>
      </c>
      <c r="S18" s="1" t="s">
        <v>203</v>
      </c>
      <c r="T18" s="1" t="s">
        <v>204</v>
      </c>
      <c r="U18" s="1" t="s">
        <v>205</v>
      </c>
      <c r="V18" s="1" t="s">
        <v>263</v>
      </c>
    </row>
    <row r="19" s="1" customFormat="1" spans="1:22">
      <c r="A19" s="3">
        <v>18943845977</v>
      </c>
      <c r="B19" s="1" t="s">
        <v>318</v>
      </c>
      <c r="C19" s="1" t="s">
        <v>319</v>
      </c>
      <c r="D19" s="1" t="s">
        <v>320</v>
      </c>
      <c r="E19" s="1" t="s">
        <v>321</v>
      </c>
      <c r="F19" s="1" t="s">
        <v>220</v>
      </c>
      <c r="G19" s="1" t="s">
        <v>190</v>
      </c>
      <c r="H19" s="1" t="s">
        <v>195</v>
      </c>
      <c r="I19" s="1" t="s">
        <v>322</v>
      </c>
      <c r="J19" s="1" t="s">
        <v>30</v>
      </c>
      <c r="K19" s="1" t="s">
        <v>323</v>
      </c>
      <c r="L19" s="1" t="s">
        <v>323</v>
      </c>
      <c r="M19" s="1" t="s">
        <v>198</v>
      </c>
      <c r="N19" s="1" t="s">
        <v>198</v>
      </c>
      <c r="O19" s="1" t="s">
        <v>199</v>
      </c>
      <c r="P19" s="1" t="s">
        <v>200</v>
      </c>
      <c r="Q19" s="1" t="s">
        <v>201</v>
      </c>
      <c r="R19" s="1" t="s">
        <v>324</v>
      </c>
      <c r="S19" s="1" t="s">
        <v>203</v>
      </c>
      <c r="T19" s="1" t="s">
        <v>204</v>
      </c>
      <c r="U19" s="1" t="s">
        <v>205</v>
      </c>
      <c r="V19" s="1" t="s">
        <v>325</v>
      </c>
    </row>
    <row r="20" s="1" customFormat="1" spans="1:22">
      <c r="A20" s="3">
        <v>18911826509</v>
      </c>
      <c r="B20" s="1" t="s">
        <v>326</v>
      </c>
      <c r="C20" s="1" t="s">
        <v>327</v>
      </c>
      <c r="D20" s="1" t="s">
        <v>328</v>
      </c>
      <c r="E20" s="1" t="s">
        <v>329</v>
      </c>
      <c r="F20" s="1" t="s">
        <v>224</v>
      </c>
      <c r="G20" s="1" t="s">
        <v>190</v>
      </c>
      <c r="H20" s="1" t="s">
        <v>195</v>
      </c>
      <c r="I20" s="1" t="s">
        <v>330</v>
      </c>
      <c r="J20" s="1" t="s">
        <v>30</v>
      </c>
      <c r="K20" s="1" t="s">
        <v>254</v>
      </c>
      <c r="L20" s="1" t="s">
        <v>254</v>
      </c>
      <c r="M20" s="1" t="s">
        <v>198</v>
      </c>
      <c r="N20" s="1" t="s">
        <v>198</v>
      </c>
      <c r="O20" s="1" t="s">
        <v>199</v>
      </c>
      <c r="P20" s="1" t="s">
        <v>200</v>
      </c>
      <c r="Q20" s="1" t="s">
        <v>201</v>
      </c>
      <c r="R20" s="1" t="s">
        <v>331</v>
      </c>
      <c r="S20" s="1" t="s">
        <v>203</v>
      </c>
      <c r="T20" s="1" t="s">
        <v>204</v>
      </c>
      <c r="U20" s="1" t="s">
        <v>228</v>
      </c>
      <c r="V20" s="1" t="s">
        <v>206</v>
      </c>
    </row>
    <row r="21" s="1" customFormat="1" spans="1:22">
      <c r="A21" s="3">
        <v>18487099059</v>
      </c>
      <c r="B21" s="1" t="s">
        <v>332</v>
      </c>
      <c r="C21" s="1" t="s">
        <v>333</v>
      </c>
      <c r="D21" s="1" t="s">
        <v>334</v>
      </c>
      <c r="E21" s="1" t="s">
        <v>335</v>
      </c>
      <c r="F21" s="1" t="s">
        <v>274</v>
      </c>
      <c r="G21" s="1" t="s">
        <v>190</v>
      </c>
      <c r="H21" s="1" t="s">
        <v>195</v>
      </c>
      <c r="I21" s="1" t="s">
        <v>336</v>
      </c>
      <c r="J21" s="1" t="s">
        <v>30</v>
      </c>
      <c r="K21" s="1" t="s">
        <v>337</v>
      </c>
      <c r="L21" s="1" t="s">
        <v>337</v>
      </c>
      <c r="M21" s="1" t="s">
        <v>198</v>
      </c>
      <c r="N21" s="1" t="s">
        <v>198</v>
      </c>
      <c r="O21" s="1" t="s">
        <v>199</v>
      </c>
      <c r="P21" s="1" t="s">
        <v>200</v>
      </c>
      <c r="Q21" s="1" t="s">
        <v>201</v>
      </c>
      <c r="R21" s="1" t="s">
        <v>338</v>
      </c>
      <c r="S21" s="1" t="s">
        <v>203</v>
      </c>
      <c r="T21" s="1" t="s">
        <v>204</v>
      </c>
      <c r="U21" s="1" t="s">
        <v>205</v>
      </c>
      <c r="V21" s="1" t="s">
        <v>263</v>
      </c>
    </row>
    <row r="22" s="1" customFormat="1" spans="1:22">
      <c r="A22" s="3">
        <v>21894484639</v>
      </c>
      <c r="B22" s="1" t="s">
        <v>339</v>
      </c>
      <c r="C22" s="1" t="s">
        <v>340</v>
      </c>
      <c r="D22" s="1" t="s">
        <v>341</v>
      </c>
      <c r="E22" s="1" t="s">
        <v>342</v>
      </c>
      <c r="F22" s="1" t="s">
        <v>274</v>
      </c>
      <c r="G22" s="1" t="s">
        <v>190</v>
      </c>
      <c r="H22" s="1" t="s">
        <v>195</v>
      </c>
      <c r="I22" s="1" t="s">
        <v>343</v>
      </c>
      <c r="J22" s="1" t="s">
        <v>30</v>
      </c>
      <c r="K22" s="1" t="s">
        <v>344</v>
      </c>
      <c r="L22" s="1" t="s">
        <v>344</v>
      </c>
      <c r="M22" s="1" t="s">
        <v>198</v>
      </c>
      <c r="N22" s="1" t="s">
        <v>198</v>
      </c>
      <c r="O22" s="1" t="s">
        <v>199</v>
      </c>
      <c r="P22" s="1" t="s">
        <v>200</v>
      </c>
      <c r="Q22" s="1" t="s">
        <v>201</v>
      </c>
      <c r="R22" s="1" t="s">
        <v>345</v>
      </c>
      <c r="S22" s="1" t="s">
        <v>203</v>
      </c>
      <c r="T22" s="1" t="s">
        <v>204</v>
      </c>
      <c r="U22" s="1" t="s">
        <v>205</v>
      </c>
      <c r="V22" s="1" t="s">
        <v>206</v>
      </c>
    </row>
    <row r="23" s="1" customFormat="1" spans="1:22">
      <c r="A23" s="3">
        <v>999221972933263</v>
      </c>
      <c r="B23" s="1" t="s">
        <v>224</v>
      </c>
      <c r="C23" s="1" t="s">
        <v>346</v>
      </c>
      <c r="D23" s="1" t="s">
        <v>347</v>
      </c>
      <c r="E23" s="1" t="s">
        <v>348</v>
      </c>
      <c r="F23" s="1" t="s">
        <v>224</v>
      </c>
      <c r="G23" s="1" t="s">
        <v>194</v>
      </c>
      <c r="H23" s="1" t="s">
        <v>195</v>
      </c>
      <c r="I23" s="1" t="s">
        <v>349</v>
      </c>
      <c r="J23" s="1" t="s">
        <v>30</v>
      </c>
      <c r="K23" s="1" t="s">
        <v>350</v>
      </c>
      <c r="L23" s="1" t="s">
        <v>350</v>
      </c>
      <c r="M23" s="1" t="s">
        <v>198</v>
      </c>
      <c r="N23" s="1" t="s">
        <v>198</v>
      </c>
      <c r="O23" s="1" t="s">
        <v>199</v>
      </c>
      <c r="P23" s="1" t="s">
        <v>200</v>
      </c>
      <c r="Q23" s="1" t="s">
        <v>201</v>
      </c>
      <c r="R23" s="1" t="s">
        <v>351</v>
      </c>
      <c r="S23" s="1" t="s">
        <v>203</v>
      </c>
      <c r="T23" s="1" t="s">
        <v>204</v>
      </c>
      <c r="U23" s="1" t="s">
        <v>228</v>
      </c>
      <c r="V23" s="1" t="s">
        <v>263</v>
      </c>
    </row>
    <row r="24" s="1" customFormat="1" spans="1:22">
      <c r="A24" s="3">
        <v>999221979010976</v>
      </c>
      <c r="B24" s="1" t="s">
        <v>190</v>
      </c>
      <c r="C24" s="1" t="s">
        <v>352</v>
      </c>
      <c r="D24" s="1" t="s">
        <v>353</v>
      </c>
      <c r="E24" s="1" t="s">
        <v>354</v>
      </c>
      <c r="F24" s="1" t="s">
        <v>190</v>
      </c>
      <c r="G24" s="1" t="s">
        <v>194</v>
      </c>
      <c r="H24" s="1" t="s">
        <v>195</v>
      </c>
      <c r="I24" s="1" t="s">
        <v>355</v>
      </c>
      <c r="J24" s="1" t="s">
        <v>30</v>
      </c>
      <c r="K24" s="1" t="s">
        <v>356</v>
      </c>
      <c r="L24" s="1" t="s">
        <v>356</v>
      </c>
      <c r="M24" s="1" t="s">
        <v>198</v>
      </c>
      <c r="N24" s="1" t="s">
        <v>198</v>
      </c>
      <c r="O24" s="1" t="s">
        <v>199</v>
      </c>
      <c r="P24" s="1" t="s">
        <v>200</v>
      </c>
      <c r="Q24" s="1" t="s">
        <v>201</v>
      </c>
      <c r="R24" s="1" t="s">
        <v>357</v>
      </c>
      <c r="S24" s="1" t="s">
        <v>203</v>
      </c>
      <c r="T24" s="1" t="s">
        <v>204</v>
      </c>
      <c r="U24" s="1" t="s">
        <v>205</v>
      </c>
      <c r="V24" s="1" t="s">
        <v>358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2022-12-26T02:28:48Z</dcterms:created>
  <dcterms:modified xsi:type="dcterms:W3CDTF">2022-12-26T03:19:32Z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F3AE66CE0C7243848CA2649952254C4C</vt:lpwstr>
  </property>
  <property fmtid="{D5CDD505-2E9C-101B-9397-08002B2CF9AE}" pid="3" name="KSOProductBuildVer">
    <vt:lpwstr>2052-11.1.0.12980</vt:lpwstr>
  </property>
</Properties>
</file>