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</definedName>
  </definedNames>
  <calcPr calcId="144525"/>
</workbook>
</file>

<file path=xl/sharedStrings.xml><?xml version="1.0" encoding="utf-8"?>
<sst xmlns="http://schemas.openxmlformats.org/spreadsheetml/2006/main" count="1027" uniqueCount="308">
  <si>
    <t>去哪儿网酒店预付对账单</t>
  </si>
  <si>
    <t>供应商名称：</t>
  </si>
  <si>
    <t>港丰国际</t>
  </si>
  <si>
    <t>结算周期：</t>
  </si>
  <si>
    <t>2022-12-19至2022-12-25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</si>
  <si>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</si>
  <si>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</si>
  <si>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</si>
  <si>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</si>
  <si>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</si>
  <si>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</si>
  <si>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</si>
  <si>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</si>
  <si>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</si>
  <si>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</si>
  <si>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</si>
  <si>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</si>
  <si>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</si>
  <si>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</si>
  <si>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</si>
  <si>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¥47,976.00</t>
  </si>
  <si>
    <t>¥28,917.00</t>
  </si>
  <si>
    <t>¥1,911.00</t>
  </si>
  <si>
    <t>¥17,148.00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</si>
  <si>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</si>
  <si>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</si>
  <si>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</si>
  <si>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</si>
  <si>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</si>
  <si>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</si>
  <si>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</si>
  <si>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</si>
  <si>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</si>
  <si>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</si>
  <si>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</si>
  <si>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</si>
  <si>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</si>
  <si>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</si>
  <si>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</si>
  <si>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</si>
  <si>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</si>
  <si>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</si>
  <si>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</si>
  <si>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</si>
  <si>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</si>
  <si>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</si>
  <si>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</si>
  <si>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</si>
  <si>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</si>
  <si>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</si>
  <si>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</si>
  <si>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</si>
  <si>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</si>
  <si>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</si>
  <si>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</si>
  <si>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</si>
  <si>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</si>
  <si>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</si>
  <si>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</si>
  <si>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</si>
  <si>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</si>
  <si>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</si>
  <si>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</si>
  <si>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</si>
  <si>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</si>
  <si>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</si>
  <si>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</si>
  <si>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</si>
  <si>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</si>
  <si>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</si>
  <si>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703213390533</t>
  </si>
  <si>
    <t>2880054</t>
  </si>
  <si>
    <t>酒店预付</t>
  </si>
  <si>
    <t>否</t>
  </si>
  <si>
    <t>普通</t>
  </si>
  <si>
    <t>158592443</t>
  </si>
  <si>
    <t>吉隆坡·觅酒店，傲途格精选</t>
  </si>
  <si>
    <t>1619975</t>
  </si>
  <si>
    <t>ZHANG/MENG</t>
  </si>
  <si>
    <t>2022-12-16</t>
  </si>
  <si>
    <t>2022-12-17</t>
  </si>
  <si>
    <t>2022-12-19</t>
  </si>
  <si>
    <t>¥1,492.00</t>
  </si>
  <si>
    <t>¥161.00</t>
  </si>
  <si>
    <t>¥1,331.00</t>
  </si>
  <si>
    <t>Deluxe</t>
  </si>
  <si>
    <t>WEBSITE</t>
  </si>
  <si>
    <t>703216896851</t>
  </si>
  <si>
    <t>2885673</t>
  </si>
  <si>
    <t>189425180</t>
  </si>
  <si>
    <t>曼谷 JW 万豪酒店 (SHA Plus+)</t>
  </si>
  <si>
    <t>WANG/DAN</t>
  </si>
  <si>
    <t>2022-12-20</t>
  </si>
  <si>
    <t>¥1,377.00</t>
  </si>
  <si>
    <t>2022-12-19 13:22:32</t>
  </si>
  <si>
    <t>Deluxe king room</t>
  </si>
  <si>
    <t>703213743697</t>
  </si>
  <si>
    <t>2878841</t>
  </si>
  <si>
    <t>158559020</t>
  </si>
  <si>
    <t>曼谷万怡酒店</t>
  </si>
  <si>
    <t>YANG/XUAN</t>
  </si>
  <si>
    <t>¥2,604.00</t>
  </si>
  <si>
    <t>¥267.00</t>
  </si>
  <si>
    <t>¥2,337.00</t>
  </si>
  <si>
    <t>Renovated Deluxe King Room</t>
  </si>
  <si>
    <t>703217942018</t>
  </si>
  <si>
    <t>2888278</t>
  </si>
  <si>
    <t>221922569</t>
  </si>
  <si>
    <t>澳门新葡京酒店</t>
  </si>
  <si>
    <t>CHANG/CHONGCHENG|KAN/SIOWAI</t>
  </si>
  <si>
    <t>2022-12-21</t>
  </si>
  <si>
    <t>2022-12-25</t>
  </si>
  <si>
    <t>¥4,596.00</t>
  </si>
  <si>
    <t>2022-12-20 12:48:58</t>
  </si>
  <si>
    <t>高级双床客房</t>
  </si>
  <si>
    <t>703217566932</t>
  </si>
  <si>
    <t>2888281</t>
  </si>
  <si>
    <t>2022-12-20 13:05:05</t>
  </si>
  <si>
    <t>703217085537</t>
  </si>
  <si>
    <t>2888320</t>
  </si>
  <si>
    <t>2022-12-20 13:23:51</t>
  </si>
  <si>
    <t>703217912980</t>
  </si>
  <si>
    <t>2888536</t>
  </si>
  <si>
    <t>158589653</t>
  </si>
  <si>
    <t>普吉岛阿玛瑞酒店(SHA Extra Plus)</t>
  </si>
  <si>
    <t>CHEN/YINGYAO|HE/ZEHONG|LIANG/CUIHUA|CHEN/ZHIMIN</t>
  </si>
  <si>
    <t>2023-01-10</t>
  </si>
  <si>
    <t>2023-01-14</t>
  </si>
  <si>
    <t>¥10,344.00</t>
  </si>
  <si>
    <t>2022-12-20 19:04:13</t>
  </si>
  <si>
    <t>two bedroom suite -ocean facing room</t>
  </si>
  <si>
    <t>703217833414</t>
  </si>
  <si>
    <t>2889449</t>
  </si>
  <si>
    <t>221907914</t>
  </si>
  <si>
    <t>素万那普9号公园酒店</t>
  </si>
  <si>
    <t>QI/LU|TRA/TUXUAN</t>
  </si>
  <si>
    <t>2022-12-23</t>
  </si>
  <si>
    <t>¥1,048.00</t>
  </si>
  <si>
    <t>2022-12-20 22:49:50</t>
  </si>
  <si>
    <t>superior room</t>
  </si>
  <si>
    <t>703216372085</t>
  </si>
  <si>
    <t>2887131</t>
  </si>
  <si>
    <t>221907977</t>
  </si>
  <si>
    <t>澳门维景酒店</t>
  </si>
  <si>
    <t>FENG/YUE</t>
  </si>
  <si>
    <t>¥210.00</t>
  </si>
  <si>
    <t>¥22.00</t>
  </si>
  <si>
    <t>¥188.00</t>
  </si>
  <si>
    <t>Deluxe Room</t>
  </si>
  <si>
    <t>703217400980</t>
  </si>
  <si>
    <t>2887893</t>
  </si>
  <si>
    <t>221909237</t>
  </si>
  <si>
    <t>澳门新丽华酒店</t>
  </si>
  <si>
    <t>YAO/BINBIN</t>
  </si>
  <si>
    <t>¥228.00</t>
  </si>
  <si>
    <t>¥206.00</t>
  </si>
  <si>
    <t>703217791356</t>
  </si>
  <si>
    <t>2889274</t>
  </si>
  <si>
    <t>221905052</t>
  </si>
  <si>
    <t>澳门凯旋门酒店</t>
  </si>
  <si>
    <t>ZHANG/YING|XIN/HAOYUE</t>
  </si>
  <si>
    <t>¥2,360.00</t>
  </si>
  <si>
    <t>2022-12-21 11:56:29</t>
  </si>
  <si>
    <t>Premier Twin Room</t>
  </si>
  <si>
    <t>703218330416</t>
  </si>
  <si>
    <t>2891133</t>
  </si>
  <si>
    <t>LIN/YANLING</t>
  </si>
  <si>
    <t>2022-12-22</t>
  </si>
  <si>
    <t>¥743.00</t>
  </si>
  <si>
    <t>¥82.00</t>
  </si>
  <si>
    <t>¥661.00</t>
  </si>
  <si>
    <t>superior king bed room</t>
  </si>
  <si>
    <t>703136413595</t>
  </si>
  <si>
    <t>2716627</t>
  </si>
  <si>
    <t>158551253</t>
  </si>
  <si>
    <t>贝拉吉奥度假村</t>
  </si>
  <si>
    <t>SHA/WANYUAN|ZHAO/ZHIYI</t>
  </si>
  <si>
    <t>2022-09-30</t>
  </si>
  <si>
    <t>¥1,956.00</t>
  </si>
  <si>
    <t>¥183.00</t>
  </si>
  <si>
    <t>¥1,773.00</t>
  </si>
  <si>
    <t>Resort Two Queen</t>
  </si>
  <si>
    <t>703207540336</t>
  </si>
  <si>
    <t>2864276</t>
  </si>
  <si>
    <t>158592089</t>
  </si>
  <si>
    <t>沙美岛萨凯海滩度假村 (SHA Plus+)</t>
  </si>
  <si>
    <t>ZENG/WENLIANG|YUAN/YILIN</t>
  </si>
  <si>
    <t>2022-12-10</t>
  </si>
  <si>
    <t>¥2,796.00</t>
  </si>
  <si>
    <t>¥264.00</t>
  </si>
  <si>
    <t>¥2,532.00</t>
  </si>
  <si>
    <t>Deluxe Cottage</t>
  </si>
  <si>
    <t>703214348974</t>
  </si>
  <si>
    <t>2881453</t>
  </si>
  <si>
    <t>SHU/RUOXI|DONG/MINGJUN</t>
  </si>
  <si>
    <t>¥2,808.00</t>
  </si>
  <si>
    <t>¥276.00</t>
  </si>
  <si>
    <t>703204026139</t>
  </si>
  <si>
    <t>2854532</t>
  </si>
  <si>
    <t>158589737</t>
  </si>
  <si>
    <t>布拉格自由酒店</t>
  </si>
  <si>
    <t>GU/XUANFEI</t>
  </si>
  <si>
    <t>2022-12-07</t>
  </si>
  <si>
    <t>¥1,276.00</t>
  </si>
  <si>
    <t>¥138.00</t>
  </si>
  <si>
    <t>¥1,138.00</t>
  </si>
  <si>
    <t>Standard Room</t>
  </si>
  <si>
    <t>703211360678</t>
  </si>
  <si>
    <t>2874035</t>
  </si>
  <si>
    <t>158589338</t>
  </si>
  <si>
    <t>苏梅岛洲际度假酒店(SHA Extra Plus)</t>
  </si>
  <si>
    <t>HAN/CHENGCHENG|SUN/SIQI</t>
  </si>
  <si>
    <t>2022-12-14</t>
  </si>
  <si>
    <t>2022-12-24</t>
  </si>
  <si>
    <t>¥2,798.00</t>
  </si>
  <si>
    <t>¥2,522.00</t>
  </si>
  <si>
    <t>Resort Classic Ocean View Room</t>
  </si>
  <si>
    <t>703217038268</t>
  </si>
  <si>
    <t>2888951</t>
  </si>
  <si>
    <t>158584787</t>
  </si>
  <si>
    <t>曼谷湄南河畔华美达广场酒店(SHA Plus+)</t>
  </si>
  <si>
    <t>WANG/JIANZHI|GUO/YILIANG</t>
  </si>
  <si>
    <t>¥2,148.00</t>
  </si>
  <si>
    <t>¥220.00</t>
  </si>
  <si>
    <t>¥1,928.00</t>
  </si>
  <si>
    <t>Deluxe Twin Room with River View</t>
  </si>
  <si>
    <t>合计</t>
  </si>
  <si>
    <t/>
  </si>
  <si>
    <t>¥19,059.00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</si>
  <si>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</si>
  <si>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</si>
  <si>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</si>
  <si>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</si>
  <si>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</si>
  <si>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</si>
  <si>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</si>
  <si>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</si>
  <si>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</si>
  <si>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A221227161455481</t>
  </si>
  <si>
    <t>A221227161527481</t>
  </si>
  <si>
    <r>
      <t>总计：</t>
    </r>
    <r>
      <rPr>
        <sz val="10"/>
        <rFont val="Arial"/>
        <charset val="134"/>
      </rPr>
      <t>17148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</si>
  <si>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</si>
  <si>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</si>
  <si>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</si>
  <si>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</si>
  <si>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</si>
  <si>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</si>
  <si>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</si>
  <si>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</si>
  <si>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</si>
  <si>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</si>
  <si>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</si>
  <si>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</si>
  <si>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</si>
  <si>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</si>
  <si>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</si>
  <si>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</si>
  <si>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</si>
  <si>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</si>
  <si>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LIN YANLING</t>
  </si>
  <si>
    <t>退房日周结</t>
  </si>
  <si>
    <t>661.00</t>
  </si>
  <si>
    <t>RMB</t>
  </si>
  <si>
    <t>0</t>
  </si>
  <si>
    <t>0.00</t>
  </si>
  <si>
    <t>去哪儿直连（港丰）</t>
  </si>
  <si>
    <t>31</t>
  </si>
  <si>
    <t>2022-12-21 15:10:17</t>
  </si>
  <si>
    <t>汇智国际旅游发展有限公司</t>
  </si>
  <si>
    <t>直连</t>
  </si>
  <si>
    <t>中国</t>
  </si>
  <si>
    <t>曼谷华美达广场湄南河畔酒店</t>
  </si>
  <si>
    <t>WANG JIANZHI,GUO YILIANG</t>
  </si>
  <si>
    <t>1928.00</t>
  </si>
  <si>
    <t>2022-12-20 18:16:05</t>
  </si>
  <si>
    <t>直采</t>
  </si>
  <si>
    <t>泰国</t>
  </si>
  <si>
    <t>YAO BINBIN</t>
  </si>
  <si>
    <t>206.00</t>
  </si>
  <si>
    <t>2022-12-20 10:04:09</t>
  </si>
  <si>
    <t>FENG YUE</t>
  </si>
  <si>
    <t>188.00</t>
  </si>
  <si>
    <t>2022-12-19 22:09:16</t>
  </si>
  <si>
    <t>沙美岛萨凯海滩度假村</t>
  </si>
  <si>
    <t>SHU RUOXI,DONG MINGJUN</t>
  </si>
  <si>
    <t>2532.00</t>
  </si>
  <si>
    <t>2022-12-17 14:13:29</t>
  </si>
  <si>
    <t>ZHANG MENG</t>
  </si>
  <si>
    <t>1331.00</t>
  </si>
  <si>
    <t>2022-12-17 10:34:59</t>
  </si>
  <si>
    <t>马来西亚</t>
  </si>
  <si>
    <t>曼谷万怡酒店 - SHA Extra Plus 认证</t>
  </si>
  <si>
    <t>YANG XUAN</t>
  </si>
  <si>
    <t>2337.00</t>
  </si>
  <si>
    <t>2022-12-16 21:36:46</t>
  </si>
  <si>
    <t>HAN CHENGCHENG,SUN SIQI</t>
  </si>
  <si>
    <t>2522.00</t>
  </si>
  <si>
    <t>2022-12-15 10:34:51</t>
  </si>
  <si>
    <t>ZENG WENLIANG,YUAN YILIN</t>
  </si>
  <si>
    <t>2022-12-11 11:06:52</t>
  </si>
  <si>
    <t>GU XUANFEI</t>
  </si>
  <si>
    <t>1138.00</t>
  </si>
  <si>
    <t>2022-12-07 17:17:07</t>
  </si>
  <si>
    <t>捷克</t>
  </si>
  <si>
    <t>SHA WANYUAN,ZHAO ZHIYI</t>
  </si>
  <si>
    <t>1773.00</t>
  </si>
  <si>
    <t>2022-09-30 04:53:15</t>
  </si>
  <si>
    <t>美国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</si>
</sst>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81</v>
      </c>
      <c r="P3" s="7" t="s">
        <v>92</v>
      </c>
      <c r="Q3" s="7"/>
      <c r="R3" s="11" t="s">
        <v>93</v>
      </c>
      <c r="S3" s="12" t="s">
        <v>93</v>
      </c>
      <c r="T3" s="7" t="s">
        <v>94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3</v>
      </c>
      <c r="N4" s="7" t="s">
        <v>79</v>
      </c>
      <c r="O4" s="7" t="s">
        <v>80</v>
      </c>
      <c r="P4" s="7" t="s">
        <v>92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 t="s">
        <v>106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4</v>
      </c>
      <c r="N5" s="7" t="s">
        <v>92</v>
      </c>
      <c r="O5" s="7" t="s">
        <v>110</v>
      </c>
      <c r="P5" s="7" t="s">
        <v>111</v>
      </c>
      <c r="Q5" s="7"/>
      <c r="R5" s="11" t="s">
        <v>112</v>
      </c>
      <c r="S5" s="12" t="s">
        <v>112</v>
      </c>
      <c r="T5" s="7" t="s">
        <v>113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107</v>
      </c>
      <c r="H6" s="7" t="s">
        <v>108</v>
      </c>
      <c r="I6" s="7" t="s">
        <v>77</v>
      </c>
      <c r="J6" s="7" t="s">
        <v>2</v>
      </c>
      <c r="K6" s="7" t="s">
        <v>109</v>
      </c>
      <c r="L6" s="7">
        <v>1</v>
      </c>
      <c r="M6" s="7">
        <v>4</v>
      </c>
      <c r="N6" s="7" t="s">
        <v>92</v>
      </c>
      <c r="O6" s="7" t="s">
        <v>110</v>
      </c>
      <c r="P6" s="7" t="s">
        <v>111</v>
      </c>
      <c r="Q6" s="7"/>
      <c r="R6" s="11" t="s">
        <v>112</v>
      </c>
      <c r="S6" s="12" t="s">
        <v>112</v>
      </c>
      <c r="T6" s="7" t="s">
        <v>117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114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118</v>
      </c>
      <c r="B7" s="6" t="s">
        <v>119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107</v>
      </c>
      <c r="H7" s="7" t="s">
        <v>108</v>
      </c>
      <c r="I7" s="7" t="s">
        <v>77</v>
      </c>
      <c r="J7" s="7" t="s">
        <v>2</v>
      </c>
      <c r="K7" s="7" t="s">
        <v>109</v>
      </c>
      <c r="L7" s="7">
        <v>1</v>
      </c>
      <c r="M7" s="7">
        <v>4</v>
      </c>
      <c r="N7" s="7" t="s">
        <v>92</v>
      </c>
      <c r="O7" s="7" t="s">
        <v>110</v>
      </c>
      <c r="P7" s="7" t="s">
        <v>111</v>
      </c>
      <c r="Q7" s="7"/>
      <c r="R7" s="11" t="s">
        <v>112</v>
      </c>
      <c r="S7" s="12" t="s">
        <v>112</v>
      </c>
      <c r="T7" s="7" t="s">
        <v>120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114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121</v>
      </c>
      <c r="B8" s="6" t="s">
        <v>122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123</v>
      </c>
      <c r="H8" s="7" t="s">
        <v>124</v>
      </c>
      <c r="I8" s="7" t="s">
        <v>77</v>
      </c>
      <c r="J8" s="7" t="s">
        <v>2</v>
      </c>
      <c r="K8" s="7" t="s">
        <v>125</v>
      </c>
      <c r="L8" s="7">
        <v>1</v>
      </c>
      <c r="M8" s="7">
        <v>4</v>
      </c>
      <c r="N8" s="7" t="s">
        <v>92</v>
      </c>
      <c r="O8" s="7" t="s">
        <v>126</v>
      </c>
      <c r="P8" s="7" t="s">
        <v>127</v>
      </c>
      <c r="Q8" s="7"/>
      <c r="R8" s="11" t="s">
        <v>128</v>
      </c>
      <c r="S8" s="12" t="s">
        <v>128</v>
      </c>
      <c r="T8" s="7" t="s">
        <v>129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130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131</v>
      </c>
      <c r="B9" s="6" t="s">
        <v>132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133</v>
      </c>
      <c r="H9" s="7" t="s">
        <v>134</v>
      </c>
      <c r="I9" s="7" t="s">
        <v>77</v>
      </c>
      <c r="J9" s="7" t="s">
        <v>2</v>
      </c>
      <c r="K9" s="7" t="s">
        <v>135</v>
      </c>
      <c r="L9" s="7">
        <v>1</v>
      </c>
      <c r="M9" s="7">
        <v>2</v>
      </c>
      <c r="N9" s="7" t="s">
        <v>92</v>
      </c>
      <c r="O9" s="7" t="s">
        <v>110</v>
      </c>
      <c r="P9" s="7" t="s">
        <v>136</v>
      </c>
      <c r="Q9" s="7"/>
      <c r="R9" s="11" t="s">
        <v>137</v>
      </c>
      <c r="S9" s="12" t="s">
        <v>137</v>
      </c>
      <c r="T9" s="7" t="s">
        <v>138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139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140</v>
      </c>
      <c r="B10" s="6" t="s">
        <v>141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142</v>
      </c>
      <c r="H10" s="7" t="s">
        <v>143</v>
      </c>
      <c r="I10" s="7" t="s">
        <v>77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81</v>
      </c>
      <c r="O10" s="7" t="s">
        <v>92</v>
      </c>
      <c r="P10" s="7" t="s">
        <v>110</v>
      </c>
      <c r="Q10" s="7"/>
      <c r="R10" s="11" t="s">
        <v>145</v>
      </c>
      <c r="S10" s="12" t="s">
        <v>19</v>
      </c>
      <c r="T10" s="7"/>
      <c r="U10" s="11" t="s">
        <v>19</v>
      </c>
      <c r="V10" s="11" t="s">
        <v>145</v>
      </c>
      <c r="W10" s="12" t="s">
        <v>146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149</v>
      </c>
      <c r="B11" s="6" t="s">
        <v>150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92</v>
      </c>
      <c r="O11" s="7" t="s">
        <v>92</v>
      </c>
      <c r="P11" s="7" t="s">
        <v>110</v>
      </c>
      <c r="Q11" s="7"/>
      <c r="R11" s="11" t="s">
        <v>154</v>
      </c>
      <c r="S11" s="12" t="s">
        <v>19</v>
      </c>
      <c r="T11" s="7"/>
      <c r="U11" s="11" t="s">
        <v>19</v>
      </c>
      <c r="V11" s="11" t="s">
        <v>154</v>
      </c>
      <c r="W11" s="12" t="s">
        <v>146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148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156</v>
      </c>
      <c r="B12" s="6" t="s">
        <v>157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2</v>
      </c>
      <c r="M12" s="7">
        <v>2</v>
      </c>
      <c r="N12" s="7" t="s">
        <v>92</v>
      </c>
      <c r="O12" s="7" t="s">
        <v>110</v>
      </c>
      <c r="P12" s="7" t="s">
        <v>136</v>
      </c>
      <c r="Q12" s="7"/>
      <c r="R12" s="11" t="s">
        <v>161</v>
      </c>
      <c r="S12" s="12" t="s">
        <v>161</v>
      </c>
      <c r="T12" s="7" t="s">
        <v>162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163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164</v>
      </c>
      <c r="B13" s="6" t="s">
        <v>165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107</v>
      </c>
      <c r="H13" s="7" t="s">
        <v>108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110</v>
      </c>
      <c r="O13" s="7" t="s">
        <v>110</v>
      </c>
      <c r="P13" s="7" t="s">
        <v>167</v>
      </c>
      <c r="Q13" s="7"/>
      <c r="R13" s="11" t="s">
        <v>168</v>
      </c>
      <c r="S13" s="12" t="s">
        <v>19</v>
      </c>
      <c r="T13" s="7"/>
      <c r="U13" s="11" t="s">
        <v>19</v>
      </c>
      <c r="V13" s="11" t="s">
        <v>168</v>
      </c>
      <c r="W13" s="12" t="s">
        <v>169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172</v>
      </c>
      <c r="B14" s="6" t="s">
        <v>173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3</v>
      </c>
      <c r="N14" s="7" t="s">
        <v>177</v>
      </c>
      <c r="O14" s="7" t="s">
        <v>81</v>
      </c>
      <c r="P14" s="7" t="s">
        <v>167</v>
      </c>
      <c r="Q14" s="7"/>
      <c r="R14" s="11" t="s">
        <v>178</v>
      </c>
      <c r="S14" s="12" t="s">
        <v>19</v>
      </c>
      <c r="T14" s="7"/>
      <c r="U14" s="11" t="s">
        <v>19</v>
      </c>
      <c r="V14" s="11" t="s">
        <v>178</v>
      </c>
      <c r="W14" s="12" t="s">
        <v>179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182</v>
      </c>
      <c r="B15" s="6" t="s">
        <v>183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184</v>
      </c>
      <c r="H15" s="7" t="s">
        <v>185</v>
      </c>
      <c r="I15" s="7" t="s">
        <v>77</v>
      </c>
      <c r="J15" s="7" t="s">
        <v>2</v>
      </c>
      <c r="K15" s="7" t="s">
        <v>186</v>
      </c>
      <c r="L15" s="7">
        <v>2</v>
      </c>
      <c r="M15" s="7">
        <v>2</v>
      </c>
      <c r="N15" s="7" t="s">
        <v>187</v>
      </c>
      <c r="O15" s="7" t="s">
        <v>110</v>
      </c>
      <c r="P15" s="7" t="s">
        <v>136</v>
      </c>
      <c r="Q15" s="7"/>
      <c r="R15" s="11" t="s">
        <v>188</v>
      </c>
      <c r="S15" s="12" t="s">
        <v>19</v>
      </c>
      <c r="T15" s="7"/>
      <c r="U15" s="11" t="s">
        <v>19</v>
      </c>
      <c r="V15" s="11" t="s">
        <v>188</v>
      </c>
      <c r="W15" s="12" t="s">
        <v>189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192</v>
      </c>
      <c r="B16" s="6" t="s">
        <v>193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184</v>
      </c>
      <c r="H16" s="7" t="s">
        <v>185</v>
      </c>
      <c r="I16" s="7" t="s">
        <v>77</v>
      </c>
      <c r="J16" s="7" t="s">
        <v>2</v>
      </c>
      <c r="K16" s="7" t="s">
        <v>194</v>
      </c>
      <c r="L16" s="7">
        <v>2</v>
      </c>
      <c r="M16" s="7">
        <v>2</v>
      </c>
      <c r="N16" s="7" t="s">
        <v>80</v>
      </c>
      <c r="O16" s="7" t="s">
        <v>110</v>
      </c>
      <c r="P16" s="7" t="s">
        <v>136</v>
      </c>
      <c r="Q16" s="7"/>
      <c r="R16" s="11" t="s">
        <v>195</v>
      </c>
      <c r="S16" s="12" t="s">
        <v>19</v>
      </c>
      <c r="T16" s="7"/>
      <c r="U16" s="11" t="s">
        <v>19</v>
      </c>
      <c r="V16" s="11" t="s">
        <v>195</v>
      </c>
      <c r="W16" s="12" t="s">
        <v>196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197</v>
      </c>
      <c r="B17" s="6" t="s">
        <v>198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201</v>
      </c>
      <c r="L17" s="7">
        <v>1</v>
      </c>
      <c r="M17" s="7">
        <v>2</v>
      </c>
      <c r="N17" s="7" t="s">
        <v>202</v>
      </c>
      <c r="O17" s="7" t="s">
        <v>110</v>
      </c>
      <c r="P17" s="7" t="s">
        <v>136</v>
      </c>
      <c r="Q17" s="7"/>
      <c r="R17" s="11" t="s">
        <v>203</v>
      </c>
      <c r="S17" s="12" t="s">
        <v>19</v>
      </c>
      <c r="T17" s="7"/>
      <c r="U17" s="11" t="s">
        <v>19</v>
      </c>
      <c r="V17" s="11" t="s">
        <v>203</v>
      </c>
      <c r="W17" s="12" t="s">
        <v>204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207</v>
      </c>
      <c r="B18" s="6" t="s">
        <v>208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209</v>
      </c>
      <c r="H18" s="7" t="s">
        <v>210</v>
      </c>
      <c r="I18" s="7" t="s">
        <v>77</v>
      </c>
      <c r="J18" s="7" t="s">
        <v>2</v>
      </c>
      <c r="K18" s="7" t="s">
        <v>211</v>
      </c>
      <c r="L18" s="7">
        <v>1</v>
      </c>
      <c r="M18" s="7">
        <v>2</v>
      </c>
      <c r="N18" s="7" t="s">
        <v>212</v>
      </c>
      <c r="O18" s="7" t="s">
        <v>167</v>
      </c>
      <c r="P18" s="7" t="s">
        <v>213</v>
      </c>
      <c r="Q18" s="7"/>
      <c r="R18" s="11" t="s">
        <v>214</v>
      </c>
      <c r="S18" s="12" t="s">
        <v>19</v>
      </c>
      <c r="T18" s="7"/>
      <c r="U18" s="11" t="s">
        <v>19</v>
      </c>
      <c r="V18" s="11" t="s">
        <v>214</v>
      </c>
      <c r="W18" s="12" t="s">
        <v>196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217</v>
      </c>
      <c r="B19" s="6" t="s">
        <v>218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219</v>
      </c>
      <c r="H19" s="7" t="s">
        <v>220</v>
      </c>
      <c r="I19" s="7" t="s">
        <v>77</v>
      </c>
      <c r="J19" s="7" t="s">
        <v>2</v>
      </c>
      <c r="K19" s="7" t="s">
        <v>221</v>
      </c>
      <c r="L19" s="7">
        <v>2</v>
      </c>
      <c r="M19" s="7">
        <v>2</v>
      </c>
      <c r="N19" s="7" t="s">
        <v>92</v>
      </c>
      <c r="O19" s="7" t="s">
        <v>136</v>
      </c>
      <c r="P19" s="7" t="s">
        <v>111</v>
      </c>
      <c r="Q19" s="7"/>
      <c r="R19" s="11" t="s">
        <v>222</v>
      </c>
      <c r="S19" s="12" t="s">
        <v>19</v>
      </c>
      <c r="T19" s="7"/>
      <c r="U19" s="11" t="s">
        <v>19</v>
      </c>
      <c r="V19" s="11" t="s">
        <v>222</v>
      </c>
      <c r="W19" s="12" t="s">
        <v>223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224</v>
      </c>
      <c r="AD19" t="s">
        <v>6</v>
      </c>
      <c r="AE19" t="s">
        <v>225</v>
      </c>
      <c r="AF19" t="s">
        <v>86</v>
      </c>
      <c r="AG19" t="s">
        <v>73</v>
      </c>
      <c r="AH19" t="s">
        <v>19</v>
      </c>
    </row>
    <row r="20" customHeight="1" spans="1:32">
      <c r="A20" s="10" t="s">
        <v>226</v>
      </c>
      <c r="B20" s="10"/>
      <c r="C20" s="10" t="s">
        <v>227</v>
      </c>
      <c r="D20" s="10"/>
      <c r="E20" s="10"/>
      <c r="F20" s="10"/>
      <c r="G20" s="10" t="s">
        <v>227</v>
      </c>
      <c r="H20" s="10" t="s">
        <v>227</v>
      </c>
      <c r="I20" s="10" t="s">
        <v>227</v>
      </c>
      <c r="J20" s="10" t="s">
        <v>227</v>
      </c>
      <c r="K20" s="10" t="s">
        <v>227</v>
      </c>
      <c r="L20" s="10" t="s">
        <v>227</v>
      </c>
      <c r="M20" s="10" t="s">
        <v>227</v>
      </c>
      <c r="N20" s="10" t="s">
        <v>227</v>
      </c>
      <c r="O20" s="10" t="s">
        <v>227</v>
      </c>
      <c r="P20" s="10" t="s">
        <v>227</v>
      </c>
      <c r="Q20" s="10"/>
      <c r="R20" s="13" t="s">
        <v>20</v>
      </c>
      <c r="S20" s="13" t="s">
        <v>21</v>
      </c>
      <c r="T20" s="10" t="s">
        <v>227</v>
      </c>
      <c r="U20" s="13"/>
      <c r="V20" s="13" t="s">
        <v>228</v>
      </c>
      <c r="W20" s="13" t="s">
        <v>22</v>
      </c>
      <c r="X20" s="13"/>
      <c r="Y20" s="13"/>
      <c r="Z20" s="13"/>
      <c r="AA20" s="10"/>
      <c r="AB20" s="13"/>
      <c r="AC20" s="10"/>
      <c r="AD20" s="10" t="s">
        <v>227</v>
      </c>
      <c r="AE20" s="10"/>
      <c r="AF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229</v>
      </c>
      <c r="B1" s="4" t="s">
        <v>230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231</v>
      </c>
      <c r="H1" s="4" t="s">
        <v>232</v>
      </c>
      <c r="I1" s="4" t="s">
        <v>13</v>
      </c>
      <c r="J1" s="4" t="s">
        <v>17</v>
      </c>
      <c r="K1" s="4" t="s">
        <v>18</v>
      </c>
      <c r="L1" s="9" t="s">
        <v>233</v>
      </c>
      <c r="M1" s="4" t="s">
        <v>234</v>
      </c>
      <c r="N1" s="4" t="s">
        <v>235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236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5" sqref="A25:C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237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1331</v>
      </c>
      <c r="E2" t="str">
        <f>VLOOKUP(A2,HOP!A:L,12,0)</f>
        <v>1331.00</v>
      </c>
      <c r="F2" t="str">
        <f>VLOOKUP(A2,HOP!A:C,3,0)</f>
        <v>2880054</v>
      </c>
      <c r="G2">
        <f>D2-E2</f>
        <v>0</v>
      </c>
      <c r="H2" t="str">
        <f>$H$1&amp;F2</f>
        <v>，2880054</v>
      </c>
      <c r="I2" t="str">
        <f>VLOOKUP(A2,HOP!A:U,21,0)</f>
        <v>直采</v>
      </c>
    </row>
    <row r="3" ht="14.25" hidden="1" customHeight="1" spans="1:9">
      <c r="A3" s="6" t="s">
        <v>87</v>
      </c>
      <c r="B3" s="7" t="s">
        <v>81</v>
      </c>
      <c r="C3" s="7" t="s">
        <v>92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19" si="0">D3-E3</f>
        <v>#N/A</v>
      </c>
      <c r="H3" t="e">
        <f t="shared" ref="H3:H19" si="1">$H$1&amp;F3</f>
        <v>#N/A</v>
      </c>
      <c r="I3" t="e">
        <f>VLOOKUP(A3,HOP!A:U,21,0)</f>
        <v>#N/A</v>
      </c>
    </row>
    <row r="4" ht="14.25" customHeight="1" spans="1:9">
      <c r="A4" s="6" t="s">
        <v>96</v>
      </c>
      <c r="B4" s="7" t="s">
        <v>80</v>
      </c>
      <c r="C4" s="7" t="s">
        <v>92</v>
      </c>
      <c r="D4" s="3">
        <v>2337</v>
      </c>
      <c r="E4" t="str">
        <f>VLOOKUP(A4,HOP!A:L,12,0)</f>
        <v>2337.00</v>
      </c>
      <c r="F4" t="str">
        <f>VLOOKUP(A4,HOP!A:C,3,0)</f>
        <v>2878841</v>
      </c>
      <c r="G4">
        <f t="shared" si="0"/>
        <v>0</v>
      </c>
      <c r="H4" t="str">
        <f t="shared" si="1"/>
        <v>，2878841</v>
      </c>
      <c r="I4" t="str">
        <f>VLOOKUP(A4,HOP!A:U,21,0)</f>
        <v>直采</v>
      </c>
    </row>
    <row r="5" ht="14.25" hidden="1" customHeight="1" spans="1:9">
      <c r="A5" s="6" t="s">
        <v>105</v>
      </c>
      <c r="B5" s="7" t="s">
        <v>110</v>
      </c>
      <c r="C5" s="7" t="s">
        <v>111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6" t="s">
        <v>115</v>
      </c>
      <c r="B6" s="7" t="s">
        <v>110</v>
      </c>
      <c r="C6" s="7" t="s">
        <v>111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hidden="1" customHeight="1" spans="1:9">
      <c r="A7" s="6" t="s">
        <v>118</v>
      </c>
      <c r="B7" s="7" t="s">
        <v>110</v>
      </c>
      <c r="C7" s="7" t="s">
        <v>111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t="14.25" hidden="1" customHeight="1" spans="1:9">
      <c r="A8" s="6" t="s">
        <v>121</v>
      </c>
      <c r="B8" s="7" t="s">
        <v>126</v>
      </c>
      <c r="C8" s="7" t="s">
        <v>127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hidden="1" customHeight="1" spans="1:9">
      <c r="A9" s="6" t="s">
        <v>131</v>
      </c>
      <c r="B9" s="7" t="s">
        <v>110</v>
      </c>
      <c r="C9" s="7" t="s">
        <v>136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customHeight="1" spans="1:9">
      <c r="A10" s="6" t="s">
        <v>140</v>
      </c>
      <c r="B10" s="7" t="s">
        <v>92</v>
      </c>
      <c r="C10" s="7" t="s">
        <v>110</v>
      </c>
      <c r="D10" s="3">
        <v>188</v>
      </c>
      <c r="E10" t="str">
        <f>VLOOKUP(A10,HOP!A:L,12,0)</f>
        <v>188.00</v>
      </c>
      <c r="F10" t="str">
        <f>VLOOKUP(A10,HOP!A:C,3,0)</f>
        <v>2887131</v>
      </c>
      <c r="G10">
        <f t="shared" si="0"/>
        <v>0</v>
      </c>
      <c r="H10" t="str">
        <f t="shared" si="1"/>
        <v>，2887131</v>
      </c>
      <c r="I10" t="str">
        <f>VLOOKUP(A10,HOP!A:U,21,0)</f>
        <v>直采</v>
      </c>
    </row>
    <row r="11" ht="14.25" customHeight="1" spans="1:9">
      <c r="A11" s="6" t="s">
        <v>149</v>
      </c>
      <c r="B11" s="7" t="s">
        <v>92</v>
      </c>
      <c r="C11" s="7" t="s">
        <v>110</v>
      </c>
      <c r="D11" s="3">
        <v>206</v>
      </c>
      <c r="E11" t="str">
        <f>VLOOKUP(A11,HOP!A:L,12,0)</f>
        <v>206.00</v>
      </c>
      <c r="F11" t="str">
        <f>VLOOKUP(A11,HOP!A:C,3,0)</f>
        <v>2887893</v>
      </c>
      <c r="G11">
        <f t="shared" si="0"/>
        <v>0</v>
      </c>
      <c r="H11" t="str">
        <f t="shared" si="1"/>
        <v>，2887893</v>
      </c>
      <c r="I11" t="str">
        <f>VLOOKUP(A11,HOP!A:U,21,0)</f>
        <v>直采</v>
      </c>
    </row>
    <row r="12" ht="14.25" hidden="1" customHeight="1" spans="1:9">
      <c r="A12" s="6" t="s">
        <v>156</v>
      </c>
      <c r="B12" s="7" t="s">
        <v>110</v>
      </c>
      <c r="C12" s="7" t="s">
        <v>136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customHeight="1" spans="1:9">
      <c r="A13" s="6" t="s">
        <v>164</v>
      </c>
      <c r="B13" s="7" t="s">
        <v>110</v>
      </c>
      <c r="C13" s="7" t="s">
        <v>167</v>
      </c>
      <c r="D13" s="3">
        <v>661</v>
      </c>
      <c r="E13" t="str">
        <f>VLOOKUP(A13,HOP!A:L,12,0)</f>
        <v>661.00</v>
      </c>
      <c r="F13" t="str">
        <f>VLOOKUP(A13,HOP!A:C,3,0)</f>
        <v>2891133</v>
      </c>
      <c r="G13">
        <f t="shared" si="0"/>
        <v>0</v>
      </c>
      <c r="H13" t="str">
        <f t="shared" si="1"/>
        <v>，2891133</v>
      </c>
      <c r="I13" t="str">
        <f>VLOOKUP(A13,HOP!A:U,21,0)</f>
        <v>直连</v>
      </c>
    </row>
    <row r="14" ht="14.25" customHeight="1" spans="1:9">
      <c r="A14" s="6" t="s">
        <v>172</v>
      </c>
      <c r="B14" s="7" t="s">
        <v>81</v>
      </c>
      <c r="C14" s="7" t="s">
        <v>167</v>
      </c>
      <c r="D14" s="3">
        <v>1773</v>
      </c>
      <c r="E14" t="str">
        <f>VLOOKUP(A14,HOP!A:L,12,0)</f>
        <v>1773.00</v>
      </c>
      <c r="F14" t="str">
        <f>VLOOKUP(A14,HOP!A:C,3,0)</f>
        <v>2716627</v>
      </c>
      <c r="G14">
        <f t="shared" si="0"/>
        <v>0</v>
      </c>
      <c r="H14" t="str">
        <f t="shared" si="1"/>
        <v>，2716627</v>
      </c>
      <c r="I14" t="str">
        <f>VLOOKUP(A14,HOP!A:U,21,0)</f>
        <v>直连</v>
      </c>
    </row>
    <row r="15" ht="14.25" customHeight="1" spans="1:9">
      <c r="A15" s="6" t="s">
        <v>182</v>
      </c>
      <c r="B15" s="7" t="s">
        <v>110</v>
      </c>
      <c r="C15" s="7" t="s">
        <v>136</v>
      </c>
      <c r="D15" s="3">
        <v>2532</v>
      </c>
      <c r="E15" t="str">
        <f>VLOOKUP(A15,HOP!A:L,12,0)</f>
        <v>2532.00</v>
      </c>
      <c r="F15" t="str">
        <f>VLOOKUP(A15,HOP!A:C,3,0)</f>
        <v>2864276</v>
      </c>
      <c r="G15">
        <f t="shared" si="0"/>
        <v>0</v>
      </c>
      <c r="H15" t="str">
        <f t="shared" si="1"/>
        <v>，2864276</v>
      </c>
      <c r="I15" t="str">
        <f>VLOOKUP(A15,HOP!A:U,21,0)</f>
        <v>直采</v>
      </c>
    </row>
    <row r="16" ht="14.25" customHeight="1" spans="1:9">
      <c r="A16" s="6" t="s">
        <v>192</v>
      </c>
      <c r="B16" s="7" t="s">
        <v>110</v>
      </c>
      <c r="C16" s="7" t="s">
        <v>136</v>
      </c>
      <c r="D16" s="3">
        <v>2532</v>
      </c>
      <c r="E16" t="str">
        <f>VLOOKUP(A16,HOP!A:L,12,0)</f>
        <v>2532.00</v>
      </c>
      <c r="F16" t="str">
        <f>VLOOKUP(A16,HOP!A:C,3,0)</f>
        <v>2881453</v>
      </c>
      <c r="G16">
        <f t="shared" si="0"/>
        <v>0</v>
      </c>
      <c r="H16" t="str">
        <f t="shared" si="1"/>
        <v>，2881453</v>
      </c>
      <c r="I16" t="str">
        <f>VLOOKUP(A16,HOP!A:U,21,0)</f>
        <v>直采</v>
      </c>
    </row>
    <row r="17" ht="14.25" customHeight="1" spans="1:9">
      <c r="A17" s="6" t="s">
        <v>197</v>
      </c>
      <c r="B17" s="7" t="s">
        <v>110</v>
      </c>
      <c r="C17" s="7" t="s">
        <v>136</v>
      </c>
      <c r="D17" s="3">
        <v>1138</v>
      </c>
      <c r="E17" t="str">
        <f>VLOOKUP(A17,HOP!A:L,12,0)</f>
        <v>1138.00</v>
      </c>
      <c r="F17" t="str">
        <f>VLOOKUP(A17,HOP!A:C,3,0)</f>
        <v>2854532</v>
      </c>
      <c r="G17">
        <f t="shared" si="0"/>
        <v>0</v>
      </c>
      <c r="H17" t="str">
        <f t="shared" si="1"/>
        <v>，2854532</v>
      </c>
      <c r="I17" t="str">
        <f>VLOOKUP(A17,HOP!A:U,21,0)</f>
        <v>直连</v>
      </c>
    </row>
    <row r="18" ht="14.25" customHeight="1" spans="1:9">
      <c r="A18" s="6" t="s">
        <v>207</v>
      </c>
      <c r="B18" s="7" t="s">
        <v>167</v>
      </c>
      <c r="C18" s="7" t="s">
        <v>213</v>
      </c>
      <c r="D18" s="3">
        <v>2522</v>
      </c>
      <c r="E18" t="str">
        <f>VLOOKUP(A18,HOP!A:L,12,0)</f>
        <v>2522.00</v>
      </c>
      <c r="F18" t="str">
        <f>VLOOKUP(A18,HOP!A:C,3,0)</f>
        <v>2874035</v>
      </c>
      <c r="G18">
        <f t="shared" si="0"/>
        <v>0</v>
      </c>
      <c r="H18" t="str">
        <f t="shared" si="1"/>
        <v>，2874035</v>
      </c>
      <c r="I18" t="str">
        <f>VLOOKUP(A18,HOP!A:U,21,0)</f>
        <v>直采</v>
      </c>
    </row>
    <row r="19" ht="14.25" customHeight="1" spans="1:9">
      <c r="A19" s="6" t="s">
        <v>217</v>
      </c>
      <c r="B19" s="7" t="s">
        <v>136</v>
      </c>
      <c r="C19" s="7" t="s">
        <v>111</v>
      </c>
      <c r="D19" s="3">
        <v>1928</v>
      </c>
      <c r="E19" t="str">
        <f>VLOOKUP(A19,HOP!A:L,12,0)</f>
        <v>1928.00</v>
      </c>
      <c r="F19" t="str">
        <f>VLOOKUP(A19,HOP!A:C,3,0)</f>
        <v>2888951</v>
      </c>
      <c r="G19">
        <f t="shared" si="0"/>
        <v>0</v>
      </c>
      <c r="H19" t="str">
        <f t="shared" si="1"/>
        <v>，2888951</v>
      </c>
      <c r="I19" t="str">
        <f>VLOOKUP(A19,HOP!A:U,21,0)</f>
        <v>直采</v>
      </c>
    </row>
    <row r="21" spans="4:4">
      <c r="D21" s="3">
        <f>SUM(D2:D20)</f>
        <v>17148</v>
      </c>
    </row>
    <row r="22" ht="14.25" spans="4:4">
      <c r="D22" s="8" t="s">
        <v>23</v>
      </c>
    </row>
    <row r="25" spans="1:3">
      <c r="A25" t="s">
        <v>238</v>
      </c>
      <c r="C25">
        <v>13576</v>
      </c>
    </row>
    <row r="26" spans="1:3">
      <c r="A26" t="s">
        <v>239</v>
      </c>
      <c r="C26">
        <v>3572</v>
      </c>
    </row>
    <row r="27" spans="1:3">
      <c r="A27" s="5" t="s">
        <v>240</v>
      </c>
      <c r="C27">
        <f>SUBTOTAL(9,C25:C26)</f>
        <v>17148</v>
      </c>
    </row>
  </sheetData>
  <autoFilter ref="A1:I19">
    <filterColumn colId="3">
      <filters>
        <filter val="188.00"/>
        <filter val="206.00"/>
        <filter val="661.00"/>
        <filter val="1,138.00"/>
        <filter val="1,331.00"/>
        <filter val="2,337.00"/>
        <filter val="2,522.00"/>
        <filter val="2,532.00"/>
        <filter val="1,773.00"/>
        <filter val="1,92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241</v>
      </c>
      <c r="B1" s="2" t="s">
        <v>242</v>
      </c>
      <c r="C1" s="2" t="s">
        <v>243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244</v>
      </c>
      <c r="I1" s="2" t="s">
        <v>245</v>
      </c>
      <c r="J1" s="2" t="s">
        <v>246</v>
      </c>
      <c r="K1" s="2" t="s">
        <v>247</v>
      </c>
      <c r="L1" s="2" t="s">
        <v>248</v>
      </c>
      <c r="M1" s="2" t="s">
        <v>249</v>
      </c>
      <c r="N1" s="2" t="s">
        <v>250</v>
      </c>
      <c r="O1" s="2" t="s">
        <v>251</v>
      </c>
      <c r="P1" s="2" t="s">
        <v>252</v>
      </c>
      <c r="Q1" s="2" t="s">
        <v>253</v>
      </c>
      <c r="R1" s="2" t="s">
        <v>254</v>
      </c>
      <c r="S1" s="2" t="s">
        <v>255</v>
      </c>
      <c r="T1" s="2" t="s">
        <v>256</v>
      </c>
      <c r="U1" s="2" t="s">
        <v>257</v>
      </c>
      <c r="V1" s="2" t="s">
        <v>258</v>
      </c>
    </row>
    <row r="2" s="1" customFormat="1" spans="1:22">
      <c r="A2" s="1" t="s">
        <v>164</v>
      </c>
      <c r="B2" s="1" t="s">
        <v>110</v>
      </c>
      <c r="C2" s="1" t="s">
        <v>165</v>
      </c>
      <c r="D2" s="1" t="s">
        <v>108</v>
      </c>
      <c r="E2" s="1" t="s">
        <v>259</v>
      </c>
      <c r="F2" s="1" t="s">
        <v>110</v>
      </c>
      <c r="G2" s="1" t="s">
        <v>167</v>
      </c>
      <c r="H2" s="1" t="s">
        <v>260</v>
      </c>
      <c r="I2" s="1" t="s">
        <v>261</v>
      </c>
      <c r="J2" s="1" t="s">
        <v>262</v>
      </c>
      <c r="K2" s="1" t="s">
        <v>261</v>
      </c>
      <c r="L2" s="1" t="s">
        <v>261</v>
      </c>
      <c r="M2" s="1" t="s">
        <v>263</v>
      </c>
      <c r="N2" s="1" t="s">
        <v>263</v>
      </c>
      <c r="O2" s="1" t="s">
        <v>264</v>
      </c>
      <c r="P2" s="1" t="s">
        <v>265</v>
      </c>
      <c r="Q2" s="1" t="s">
        <v>266</v>
      </c>
      <c r="R2" s="1" t="s">
        <v>267</v>
      </c>
      <c r="S2" s="1" t="s">
        <v>73</v>
      </c>
      <c r="T2" s="1" t="s">
        <v>268</v>
      </c>
      <c r="U2" s="1" t="s">
        <v>269</v>
      </c>
      <c r="V2" s="1" t="s">
        <v>270</v>
      </c>
    </row>
    <row r="3" s="1" customFormat="1" spans="1:22">
      <c r="A3" s="1" t="s">
        <v>217</v>
      </c>
      <c r="B3" s="1" t="s">
        <v>92</v>
      </c>
      <c r="C3" s="1" t="s">
        <v>218</v>
      </c>
      <c r="D3" s="1" t="s">
        <v>271</v>
      </c>
      <c r="E3" s="1" t="s">
        <v>272</v>
      </c>
      <c r="F3" s="1" t="s">
        <v>136</v>
      </c>
      <c r="G3" s="1" t="s">
        <v>111</v>
      </c>
      <c r="H3" s="1" t="s">
        <v>260</v>
      </c>
      <c r="I3" s="1" t="s">
        <v>273</v>
      </c>
      <c r="J3" s="1" t="s">
        <v>262</v>
      </c>
      <c r="K3" s="1" t="s">
        <v>273</v>
      </c>
      <c r="L3" s="1" t="s">
        <v>273</v>
      </c>
      <c r="M3" s="1" t="s">
        <v>263</v>
      </c>
      <c r="N3" s="1" t="s">
        <v>263</v>
      </c>
      <c r="O3" s="1" t="s">
        <v>264</v>
      </c>
      <c r="P3" s="1" t="s">
        <v>265</v>
      </c>
      <c r="Q3" s="1" t="s">
        <v>266</v>
      </c>
      <c r="R3" s="1" t="s">
        <v>274</v>
      </c>
      <c r="S3" s="1" t="s">
        <v>73</v>
      </c>
      <c r="T3" s="1" t="s">
        <v>268</v>
      </c>
      <c r="U3" s="1" t="s">
        <v>275</v>
      </c>
      <c r="V3" s="1" t="s">
        <v>276</v>
      </c>
    </row>
    <row r="4" s="1" customFormat="1" spans="1:22">
      <c r="A4" s="1" t="s">
        <v>149</v>
      </c>
      <c r="B4" s="1" t="s">
        <v>92</v>
      </c>
      <c r="C4" s="1" t="s">
        <v>150</v>
      </c>
      <c r="D4" s="1" t="s">
        <v>152</v>
      </c>
      <c r="E4" s="1" t="s">
        <v>277</v>
      </c>
      <c r="F4" s="1" t="s">
        <v>92</v>
      </c>
      <c r="G4" s="1" t="s">
        <v>110</v>
      </c>
      <c r="H4" s="1" t="s">
        <v>260</v>
      </c>
      <c r="I4" s="1" t="s">
        <v>278</v>
      </c>
      <c r="J4" s="1" t="s">
        <v>262</v>
      </c>
      <c r="K4" s="1" t="s">
        <v>278</v>
      </c>
      <c r="L4" s="1" t="s">
        <v>278</v>
      </c>
      <c r="M4" s="1" t="s">
        <v>263</v>
      </c>
      <c r="N4" s="1" t="s">
        <v>263</v>
      </c>
      <c r="O4" s="1" t="s">
        <v>264</v>
      </c>
      <c r="P4" s="1" t="s">
        <v>265</v>
      </c>
      <c r="Q4" s="1" t="s">
        <v>266</v>
      </c>
      <c r="R4" s="1" t="s">
        <v>279</v>
      </c>
      <c r="S4" s="1" t="s">
        <v>73</v>
      </c>
      <c r="T4" s="1" t="s">
        <v>268</v>
      </c>
      <c r="U4" s="1" t="s">
        <v>275</v>
      </c>
      <c r="V4" s="1" t="s">
        <v>270</v>
      </c>
    </row>
    <row r="5" s="1" customFormat="1" spans="1:22">
      <c r="A5" s="1" t="s">
        <v>140</v>
      </c>
      <c r="B5" s="1" t="s">
        <v>81</v>
      </c>
      <c r="C5" s="1" t="s">
        <v>141</v>
      </c>
      <c r="D5" s="1" t="s">
        <v>143</v>
      </c>
      <c r="E5" s="1" t="s">
        <v>280</v>
      </c>
      <c r="F5" s="1" t="s">
        <v>92</v>
      </c>
      <c r="G5" s="1" t="s">
        <v>110</v>
      </c>
      <c r="H5" s="1" t="s">
        <v>260</v>
      </c>
      <c r="I5" s="1" t="s">
        <v>281</v>
      </c>
      <c r="J5" s="1" t="s">
        <v>262</v>
      </c>
      <c r="K5" s="1" t="s">
        <v>281</v>
      </c>
      <c r="L5" s="1" t="s">
        <v>281</v>
      </c>
      <c r="M5" s="1" t="s">
        <v>263</v>
      </c>
      <c r="N5" s="1" t="s">
        <v>263</v>
      </c>
      <c r="O5" s="1" t="s">
        <v>264</v>
      </c>
      <c r="P5" s="1" t="s">
        <v>265</v>
      </c>
      <c r="Q5" s="1" t="s">
        <v>266</v>
      </c>
      <c r="R5" s="1" t="s">
        <v>282</v>
      </c>
      <c r="S5" s="1" t="s">
        <v>73</v>
      </c>
      <c r="T5" s="1" t="s">
        <v>268</v>
      </c>
      <c r="U5" s="1" t="s">
        <v>275</v>
      </c>
      <c r="V5" s="1" t="s">
        <v>270</v>
      </c>
    </row>
    <row r="6" s="1" customFormat="1" spans="1:22">
      <c r="A6" s="1" t="s">
        <v>192</v>
      </c>
      <c r="B6" s="1" t="s">
        <v>80</v>
      </c>
      <c r="C6" s="1" t="s">
        <v>193</v>
      </c>
      <c r="D6" s="1" t="s">
        <v>283</v>
      </c>
      <c r="E6" s="1" t="s">
        <v>284</v>
      </c>
      <c r="F6" s="1" t="s">
        <v>110</v>
      </c>
      <c r="G6" s="1" t="s">
        <v>136</v>
      </c>
      <c r="H6" s="1" t="s">
        <v>260</v>
      </c>
      <c r="I6" s="1" t="s">
        <v>285</v>
      </c>
      <c r="J6" s="1" t="s">
        <v>262</v>
      </c>
      <c r="K6" s="1" t="s">
        <v>285</v>
      </c>
      <c r="L6" s="1" t="s">
        <v>285</v>
      </c>
      <c r="M6" s="1" t="s">
        <v>263</v>
      </c>
      <c r="N6" s="1" t="s">
        <v>263</v>
      </c>
      <c r="O6" s="1" t="s">
        <v>264</v>
      </c>
      <c r="P6" s="1" t="s">
        <v>265</v>
      </c>
      <c r="Q6" s="1" t="s">
        <v>266</v>
      </c>
      <c r="R6" s="1" t="s">
        <v>286</v>
      </c>
      <c r="S6" s="1" t="s">
        <v>73</v>
      </c>
      <c r="T6" s="1" t="s">
        <v>268</v>
      </c>
      <c r="U6" s="1" t="s">
        <v>275</v>
      </c>
      <c r="V6" s="1" t="s">
        <v>276</v>
      </c>
    </row>
    <row r="7" s="1" customFormat="1" spans="1:22">
      <c r="A7" s="1" t="s">
        <v>70</v>
      </c>
      <c r="B7" s="1" t="s">
        <v>79</v>
      </c>
      <c r="C7" s="1" t="s">
        <v>71</v>
      </c>
      <c r="D7" s="1" t="s">
        <v>76</v>
      </c>
      <c r="E7" s="1" t="s">
        <v>287</v>
      </c>
      <c r="F7" s="1" t="s">
        <v>80</v>
      </c>
      <c r="G7" s="1" t="s">
        <v>81</v>
      </c>
      <c r="H7" s="1" t="s">
        <v>260</v>
      </c>
      <c r="I7" s="1" t="s">
        <v>288</v>
      </c>
      <c r="J7" s="1" t="s">
        <v>262</v>
      </c>
      <c r="K7" s="1" t="s">
        <v>288</v>
      </c>
      <c r="L7" s="1" t="s">
        <v>288</v>
      </c>
      <c r="M7" s="1" t="s">
        <v>263</v>
      </c>
      <c r="N7" s="1" t="s">
        <v>263</v>
      </c>
      <c r="O7" s="1" t="s">
        <v>264</v>
      </c>
      <c r="P7" s="1" t="s">
        <v>265</v>
      </c>
      <c r="Q7" s="1" t="s">
        <v>266</v>
      </c>
      <c r="R7" s="1" t="s">
        <v>289</v>
      </c>
      <c r="S7" s="1" t="s">
        <v>73</v>
      </c>
      <c r="T7" s="1" t="s">
        <v>268</v>
      </c>
      <c r="U7" s="1" t="s">
        <v>275</v>
      </c>
      <c r="V7" s="1" t="s">
        <v>290</v>
      </c>
    </row>
    <row r="8" s="1" customFormat="1" spans="1:22">
      <c r="A8" s="1" t="s">
        <v>96</v>
      </c>
      <c r="B8" s="1" t="s">
        <v>79</v>
      </c>
      <c r="C8" s="1" t="s">
        <v>97</v>
      </c>
      <c r="D8" s="1" t="s">
        <v>291</v>
      </c>
      <c r="E8" s="1" t="s">
        <v>292</v>
      </c>
      <c r="F8" s="1" t="s">
        <v>80</v>
      </c>
      <c r="G8" s="1" t="s">
        <v>92</v>
      </c>
      <c r="H8" s="1" t="s">
        <v>260</v>
      </c>
      <c r="I8" s="1" t="s">
        <v>293</v>
      </c>
      <c r="J8" s="1" t="s">
        <v>262</v>
      </c>
      <c r="K8" s="1" t="s">
        <v>293</v>
      </c>
      <c r="L8" s="1" t="s">
        <v>293</v>
      </c>
      <c r="M8" s="1" t="s">
        <v>263</v>
      </c>
      <c r="N8" s="1" t="s">
        <v>263</v>
      </c>
      <c r="O8" s="1" t="s">
        <v>264</v>
      </c>
      <c r="P8" s="1" t="s">
        <v>265</v>
      </c>
      <c r="Q8" s="1" t="s">
        <v>266</v>
      </c>
      <c r="R8" s="1" t="s">
        <v>294</v>
      </c>
      <c r="S8" s="1" t="s">
        <v>73</v>
      </c>
      <c r="T8" s="1" t="s">
        <v>268</v>
      </c>
      <c r="U8" s="1" t="s">
        <v>275</v>
      </c>
      <c r="V8" s="1" t="s">
        <v>276</v>
      </c>
    </row>
    <row r="9" s="1" customFormat="1" spans="1:22">
      <c r="A9" s="1" t="s">
        <v>207</v>
      </c>
      <c r="B9" s="1" t="s">
        <v>212</v>
      </c>
      <c r="C9" s="1" t="s">
        <v>208</v>
      </c>
      <c r="D9" s="1" t="s">
        <v>210</v>
      </c>
      <c r="E9" s="1" t="s">
        <v>295</v>
      </c>
      <c r="F9" s="1" t="s">
        <v>167</v>
      </c>
      <c r="G9" s="1" t="s">
        <v>213</v>
      </c>
      <c r="H9" s="1" t="s">
        <v>260</v>
      </c>
      <c r="I9" s="1" t="s">
        <v>296</v>
      </c>
      <c r="J9" s="1" t="s">
        <v>262</v>
      </c>
      <c r="K9" s="1" t="s">
        <v>296</v>
      </c>
      <c r="L9" s="1" t="s">
        <v>296</v>
      </c>
      <c r="M9" s="1" t="s">
        <v>263</v>
      </c>
      <c r="N9" s="1" t="s">
        <v>263</v>
      </c>
      <c r="O9" s="1" t="s">
        <v>264</v>
      </c>
      <c r="P9" s="1" t="s">
        <v>265</v>
      </c>
      <c r="Q9" s="1" t="s">
        <v>266</v>
      </c>
      <c r="R9" s="1" t="s">
        <v>297</v>
      </c>
      <c r="S9" s="1" t="s">
        <v>73</v>
      </c>
      <c r="T9" s="1" t="s">
        <v>268</v>
      </c>
      <c r="U9" s="1" t="s">
        <v>275</v>
      </c>
      <c r="V9" s="1" t="s">
        <v>276</v>
      </c>
    </row>
    <row r="10" s="1" customFormat="1" spans="1:22">
      <c r="A10" s="1" t="s">
        <v>182</v>
      </c>
      <c r="B10" s="1" t="s">
        <v>187</v>
      </c>
      <c r="C10" s="1" t="s">
        <v>183</v>
      </c>
      <c r="D10" s="1" t="s">
        <v>283</v>
      </c>
      <c r="E10" s="1" t="s">
        <v>298</v>
      </c>
      <c r="F10" s="1" t="s">
        <v>110</v>
      </c>
      <c r="G10" s="1" t="s">
        <v>136</v>
      </c>
      <c r="H10" s="1" t="s">
        <v>260</v>
      </c>
      <c r="I10" s="1" t="s">
        <v>285</v>
      </c>
      <c r="J10" s="1" t="s">
        <v>262</v>
      </c>
      <c r="K10" s="1" t="s">
        <v>285</v>
      </c>
      <c r="L10" s="1" t="s">
        <v>285</v>
      </c>
      <c r="M10" s="1" t="s">
        <v>263</v>
      </c>
      <c r="N10" s="1" t="s">
        <v>263</v>
      </c>
      <c r="O10" s="1" t="s">
        <v>264</v>
      </c>
      <c r="P10" s="1" t="s">
        <v>265</v>
      </c>
      <c r="Q10" s="1" t="s">
        <v>266</v>
      </c>
      <c r="R10" s="1" t="s">
        <v>299</v>
      </c>
      <c r="S10" s="1" t="s">
        <v>73</v>
      </c>
      <c r="T10" s="1" t="s">
        <v>268</v>
      </c>
      <c r="U10" s="1" t="s">
        <v>275</v>
      </c>
      <c r="V10" s="1" t="s">
        <v>276</v>
      </c>
    </row>
    <row r="11" s="1" customFormat="1" spans="1:22">
      <c r="A11" s="1" t="s">
        <v>197</v>
      </c>
      <c r="B11" s="1" t="s">
        <v>202</v>
      </c>
      <c r="C11" s="1" t="s">
        <v>198</v>
      </c>
      <c r="D11" s="1" t="s">
        <v>200</v>
      </c>
      <c r="E11" s="1" t="s">
        <v>300</v>
      </c>
      <c r="F11" s="1" t="s">
        <v>110</v>
      </c>
      <c r="G11" s="1" t="s">
        <v>136</v>
      </c>
      <c r="H11" s="1" t="s">
        <v>260</v>
      </c>
      <c r="I11" s="1" t="s">
        <v>301</v>
      </c>
      <c r="J11" s="1" t="s">
        <v>262</v>
      </c>
      <c r="K11" s="1" t="s">
        <v>301</v>
      </c>
      <c r="L11" s="1" t="s">
        <v>301</v>
      </c>
      <c r="M11" s="1" t="s">
        <v>263</v>
      </c>
      <c r="N11" s="1" t="s">
        <v>263</v>
      </c>
      <c r="O11" s="1" t="s">
        <v>264</v>
      </c>
      <c r="P11" s="1" t="s">
        <v>265</v>
      </c>
      <c r="Q11" s="1" t="s">
        <v>266</v>
      </c>
      <c r="R11" s="1" t="s">
        <v>302</v>
      </c>
      <c r="S11" s="1" t="s">
        <v>73</v>
      </c>
      <c r="T11" s="1" t="s">
        <v>268</v>
      </c>
      <c r="U11" s="1" t="s">
        <v>269</v>
      </c>
      <c r="V11" s="1" t="s">
        <v>303</v>
      </c>
    </row>
    <row r="12" s="1" customFormat="1" spans="1:22">
      <c r="A12" s="1" t="s">
        <v>172</v>
      </c>
      <c r="B12" s="1" t="s">
        <v>177</v>
      </c>
      <c r="C12" s="1" t="s">
        <v>173</v>
      </c>
      <c r="D12" s="1" t="s">
        <v>175</v>
      </c>
      <c r="E12" s="1" t="s">
        <v>304</v>
      </c>
      <c r="F12" s="1" t="s">
        <v>81</v>
      </c>
      <c r="G12" s="1" t="s">
        <v>167</v>
      </c>
      <c r="H12" s="1" t="s">
        <v>260</v>
      </c>
      <c r="I12" s="1" t="s">
        <v>305</v>
      </c>
      <c r="J12" s="1" t="s">
        <v>262</v>
      </c>
      <c r="K12" s="1" t="s">
        <v>305</v>
      </c>
      <c r="L12" s="1" t="s">
        <v>305</v>
      </c>
      <c r="M12" s="1" t="s">
        <v>263</v>
      </c>
      <c r="N12" s="1" t="s">
        <v>263</v>
      </c>
      <c r="O12" s="1" t="s">
        <v>264</v>
      </c>
      <c r="P12" s="1" t="s">
        <v>265</v>
      </c>
      <c r="Q12" s="1" t="s">
        <v>266</v>
      </c>
      <c r="R12" s="1" t="s">
        <v>306</v>
      </c>
      <c r="S12" s="1" t="s">
        <v>73</v>
      </c>
      <c r="T12" s="1" t="s">
        <v>268</v>
      </c>
      <c r="U12" s="1" t="s">
        <v>269</v>
      </c>
      <c r="V12" s="1" t="s">
        <v>307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2022-12-27T08:18:57Z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A22A070D891F4DB58EA302E16F458093</vt:lpwstr>
  </property>
</Properties>
</file>