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<sst xmlns="http://schemas.openxmlformats.org/spreadsheetml/2006/main" count="278" uniqueCount="155">
  <si>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</si>
  <si>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</si>
  <si>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</si>
  <si>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</si>
  <si>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</si>
  <si>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</si>
  <si>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</si>
  <si>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</si>
  <si>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</si>
  <si>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</si>
  <si>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</si>
  <si>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</si>
  <si>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</si>
  <si>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</si>
  <si>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</si>
  <si>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</si>
  <si>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</si>
  <si>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</si>
  <si>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</si>
  <si>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</si>
  <si>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</si>
  <si>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</si>
  <si>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</si>
  <si>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</si>
  <si>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</si>
  <si>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18841269352	</t>
  </si>
  <si>
    <t>Ctrip</t>
  </si>
  <si>
    <t>正常</t>
  </si>
  <si>
    <t>[巴厘岛]巴厘岛库塔亚拉雅德道恩酒店(Alaya Dedaun Kuta - CHSE Certified)(37213180)</t>
  </si>
  <si>
    <t>一卧室豪华泳池别墅&lt;不退款&gt;&lt;2人入住&gt;</t>
  </si>
  <si>
    <t>USD</t>
  </si>
  <si>
    <t>Seah/Yingying</t>
  </si>
  <si>
    <t>CA5326221227USD</t>
  </si>
  <si>
    <t>未提现</t>
  </si>
  <si>
    <t>携程开票</t>
  </si>
  <si>
    <t xml:space="preserve">	</t>
  </si>
  <si>
    <t xml:space="preserve">5178904	</t>
  </si>
  <si>
    <t xml:space="preserve">21214259342	</t>
  </si>
  <si>
    <t>[吉隆坡]吉隆坡千禧大酒店(Grand Millennium Kuala Lumpur)(48315392)</t>
  </si>
  <si>
    <t>豪华特大床房&lt;2人入住&gt;&lt;不退款&gt;&lt;早餐&gt;</t>
  </si>
  <si>
    <t>LEE/PAULINE</t>
  </si>
  <si>
    <t xml:space="preserve">2712552	</t>
  </si>
  <si>
    <t xml:space="preserve"> 25958154	</t>
  </si>
  <si>
    <t xml:space="preserve">21850343964	</t>
  </si>
  <si>
    <t>[迪沙鲁]沙滩凉鞋戴沙鲁海滩度假村及水疗中心(Sand &amp; Sandals Desaru Beach Resort &amp; Spa)(44793467)</t>
  </si>
  <si>
    <t>高级房&lt;2人入住&gt;&lt;不退款&gt;</t>
  </si>
  <si>
    <t>KOH/SHIZENG</t>
  </si>
  <si>
    <t xml:space="preserve">2840353	</t>
  </si>
  <si>
    <t xml:space="preserve">136172	</t>
  </si>
  <si>
    <t xml:space="preserve">999221855291868	</t>
  </si>
  <si>
    <t>[胡志明市]新世界西贡酒店(New World Saigon Hotel)(44800792)</t>
  </si>
  <si>
    <t>豪华房&lt;2人入住&gt;&lt;不退款&gt;</t>
  </si>
  <si>
    <t>SHIH POH/NEO,SHIH POH/NEO</t>
  </si>
  <si>
    <t xml:space="preserve">2848982	</t>
  </si>
  <si>
    <t xml:space="preserve">1051044	</t>
  </si>
  <si>
    <t xml:space="preserve">21856032643	</t>
  </si>
  <si>
    <t>[曼谷]曼谷拉查丹利中心酒店  (SHA Plus+)(Grande Centre Point Hotel Ratchadamri Bangkok (SHA Plus+))(40721624)</t>
  </si>
  <si>
    <t>至尊豪华房&lt;2人入住&gt;&lt;不退款&gt;&lt;早餐&gt;</t>
  </si>
  <si>
    <t>WONG/BO CHU REBECCA,WONG/MAI HAN</t>
  </si>
  <si>
    <t xml:space="preserve">2850361	</t>
  </si>
  <si>
    <t xml:space="preserve">21881194958	</t>
  </si>
  <si>
    <t>[芭堤雅]芭堤雅帝堡泽斯罗酒店(Z Through by The Zign Hotel)(39057005)</t>
  </si>
  <si>
    <t>豪华房（双床，直通泳池）&lt;2人入住&gt;&lt;不退款&gt;</t>
  </si>
  <si>
    <t>KANG/MINYOUNG</t>
  </si>
  <si>
    <t xml:space="preserve">2862950	</t>
  </si>
  <si>
    <t>取消</t>
  </si>
  <si>
    <t xml:space="preserve">999221937713354	</t>
  </si>
  <si>
    <t>[纽约]蒙德里安公园大道酒店(Mondrian Park Avenue)(70751934)</t>
  </si>
  <si>
    <t>豪华特大床房&lt;2人入住&gt;&lt;不退款&gt;</t>
  </si>
  <si>
    <t>Homma/Keiichiro</t>
  </si>
  <si>
    <t xml:space="preserve">2878656	</t>
  </si>
  <si>
    <t>，</t>
  </si>
  <si>
    <t>A221227104914481</t>
  </si>
  <si>
    <t>A221227105010481</t>
  </si>
  <si>
    <t>USD / HKD 当前参考汇率: 7.80244</t>
  </si>
  <si>
    <t>总计： 2666 USD/
20801.31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</si>
  <si>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</si>
  <si>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</si>
  <si>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</si>
  <si>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</si>
  <si>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</si>
  <si>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</si>
  <si>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</si>
  <si>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</si>
  <si>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</si>
  <si>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</si>
  <si>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</si>
  <si>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</si>
  <si>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</si>
  <si>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</si>
  <si>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</si>
  <si>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</si>
  <si>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</si>
  <si>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</si>
  <si>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</si>
  <si>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2022-12-16</t>
  </si>
  <si>
    <t>2878656</t>
  </si>
  <si>
    <t>蒙德里安公园大道酒店</t>
  </si>
  <si>
    <t>Homma Keiichiro</t>
  </si>
  <si>
    <t>2022-12-23</t>
  </si>
  <si>
    <t>2022-12-24</t>
  </si>
  <si>
    <t>退房日周结</t>
  </si>
  <si>
    <t>1174.56</t>
  </si>
  <si>
    <t>168.00</t>
  </si>
  <si>
    <t>0</t>
  </si>
  <si>
    <t>0.00</t>
  </si>
  <si>
    <t>携程盛景国际直连</t>
  </si>
  <si>
    <t>01.010677</t>
  </si>
  <si>
    <t>2022-12-16 13:53:35</t>
  </si>
  <si>
    <t>否</t>
  </si>
  <si>
    <t>汇智国际旅游发展有限公司</t>
  </si>
  <si>
    <t>直连</t>
  </si>
  <si>
    <t>美国</t>
  </si>
  <si>
    <t>2022-12-06</t>
  </si>
  <si>
    <t>2850361</t>
  </si>
  <si>
    <t>曼谷拉查丹利中心酒店  (SHA Plus+)</t>
  </si>
  <si>
    <t>WONG BO CHU REBECCA,WONG MAI HAN</t>
  </si>
  <si>
    <t>2022-12-21</t>
  </si>
  <si>
    <t>3112.59</t>
  </si>
  <si>
    <t>446.00</t>
  </si>
  <si>
    <t>2022-12-06 09:30:34</t>
  </si>
  <si>
    <t>泰国</t>
  </si>
  <si>
    <t>2022-12-05</t>
  </si>
  <si>
    <t>2848982</t>
  </si>
  <si>
    <t>胡志明市新世界酒店</t>
  </si>
  <si>
    <t>SHIH POH NEO,SHIH POH NEO</t>
  </si>
  <si>
    <t>2341.03</t>
  </si>
  <si>
    <t>331.00</t>
  </si>
  <si>
    <t>2022-12-06 12:55:58</t>
  </si>
  <si>
    <t>直采</t>
  </si>
  <si>
    <t>越南</t>
  </si>
  <si>
    <t>2022-12-02</t>
  </si>
  <si>
    <t>2840353</t>
  </si>
  <si>
    <t>迪沙鲁沙洋海滩度假村</t>
  </si>
  <si>
    <t>KOH SHIZENG</t>
  </si>
  <si>
    <t>2022-12-20</t>
  </si>
  <si>
    <t>3260.01</t>
  </si>
  <si>
    <t>461.00</t>
  </si>
  <si>
    <t>2022-12-02 16:33:52</t>
  </si>
  <si>
    <t>马来西亚</t>
  </si>
  <si>
    <t>2022-09-27</t>
  </si>
  <si>
    <t>2712552</t>
  </si>
  <si>
    <t>吉隆坡千禧大酒店</t>
  </si>
  <si>
    <t>LEE PAULINE</t>
  </si>
  <si>
    <t>5381.91</t>
  </si>
  <si>
    <t>752.00</t>
  </si>
  <si>
    <t>2022-09-28 17:39:12</t>
  </si>
  <si>
    <t>2022-08-23</t>
  </si>
  <si>
    <t>2664032</t>
  </si>
  <si>
    <t>阿拉亚德顿库塔别墅</t>
  </si>
  <si>
    <t>Seah Yingying</t>
  </si>
  <si>
    <t>3486.71</t>
  </si>
  <si>
    <t>508.00</t>
  </si>
  <si>
    <t>2022-08-23 01:45:05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</si>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</sst>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333375</xdr:colOff>
      <xdr:row>50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9934575" cy="509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44915</v>
      </c>
      <c r="G2" s="6">
        <v>44919</v>
      </c>
      <c r="H2" s="4">
        <v>1</v>
      </c>
      <c r="I2" s="4">
        <v>4</v>
      </c>
      <c r="J2" s="4">
        <v>4</v>
      </c>
      <c r="K2" s="4" t="s">
        <v>30</v>
      </c>
      <c r="L2" s="4">
        <v>508</v>
      </c>
      <c r="M2" s="4">
        <v>508</v>
      </c>
      <c r="N2" s="4" t="s">
        <v>31</v>
      </c>
      <c r="O2" s="4" t="s">
        <v>32</v>
      </c>
      <c r="P2" s="4" t="s">
        <v>33</v>
      </c>
      <c r="Q2" s="4">
        <v>0</v>
      </c>
      <c r="R2" s="7">
        <v>44796</v>
      </c>
      <c r="S2" s="6">
        <v>44922</v>
      </c>
      <c r="T2" s="4" t="s">
        <v>34</v>
      </c>
      <c r="U2" s="4">
        <v>508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44915</v>
      </c>
      <c r="G3" s="6">
        <v>44919</v>
      </c>
      <c r="H3" s="4">
        <v>2</v>
      </c>
      <c r="I3" s="4">
        <v>4</v>
      </c>
      <c r="J3" s="4">
        <v>8</v>
      </c>
      <c r="K3" s="4" t="s">
        <v>30</v>
      </c>
      <c r="L3" s="4">
        <v>752</v>
      </c>
      <c r="M3" s="4">
        <v>752</v>
      </c>
      <c r="N3" s="4" t="s">
        <v>40</v>
      </c>
      <c r="O3" s="4" t="s">
        <v>32</v>
      </c>
      <c r="P3" s="4" t="s">
        <v>33</v>
      </c>
      <c r="Q3" s="4">
        <v>0</v>
      </c>
      <c r="R3" s="7">
        <v>44831</v>
      </c>
      <c r="S3" s="6">
        <v>44922</v>
      </c>
      <c r="T3" s="4" t="s">
        <v>34</v>
      </c>
      <c r="U3" s="4">
        <v>752</v>
      </c>
      <c r="V3" s="4">
        <v>0</v>
      </c>
      <c r="W3" s="4">
        <v>0</v>
      </c>
      <c r="X3" s="4" t="s">
        <v>41</v>
      </c>
      <c r="Y3" s="4">
        <v>25957362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44915</v>
      </c>
      <c r="G4" s="6">
        <v>44919</v>
      </c>
      <c r="H4" s="4">
        <v>1</v>
      </c>
      <c r="I4" s="4">
        <v>4</v>
      </c>
      <c r="J4" s="4">
        <v>4</v>
      </c>
      <c r="K4" s="4" t="s">
        <v>30</v>
      </c>
      <c r="L4" s="4">
        <v>461</v>
      </c>
      <c r="M4" s="4">
        <v>461</v>
      </c>
      <c r="N4" s="4" t="s">
        <v>46</v>
      </c>
      <c r="O4" s="4" t="s">
        <v>32</v>
      </c>
      <c r="P4" s="4" t="s">
        <v>33</v>
      </c>
      <c r="Q4" s="4">
        <v>0</v>
      </c>
      <c r="R4" s="7">
        <v>44897</v>
      </c>
      <c r="S4" s="6">
        <v>44922</v>
      </c>
      <c r="T4" s="4" t="s">
        <v>34</v>
      </c>
      <c r="U4" s="4">
        <v>461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44916</v>
      </c>
      <c r="G5" s="6">
        <v>44919</v>
      </c>
      <c r="H5" s="4">
        <v>1</v>
      </c>
      <c r="I5" s="4">
        <v>3</v>
      </c>
      <c r="J5" s="4">
        <v>3</v>
      </c>
      <c r="K5" s="4" t="s">
        <v>30</v>
      </c>
      <c r="L5" s="4">
        <v>331</v>
      </c>
      <c r="M5" s="4">
        <v>331</v>
      </c>
      <c r="N5" s="4" t="s">
        <v>52</v>
      </c>
      <c r="O5" s="4" t="s">
        <v>32</v>
      </c>
      <c r="P5" s="4" t="s">
        <v>33</v>
      </c>
      <c r="Q5" s="4">
        <v>0</v>
      </c>
      <c r="R5" s="7">
        <v>44900</v>
      </c>
      <c r="S5" s="6">
        <v>44922</v>
      </c>
      <c r="T5" s="4" t="s">
        <v>34</v>
      </c>
      <c r="U5" s="4">
        <v>331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44916</v>
      </c>
      <c r="G6" s="6">
        <v>44919</v>
      </c>
      <c r="H6" s="4">
        <v>1</v>
      </c>
      <c r="I6" s="4">
        <v>3</v>
      </c>
      <c r="J6" s="4">
        <v>3</v>
      </c>
      <c r="K6" s="4" t="s">
        <v>30</v>
      </c>
      <c r="L6" s="4">
        <v>446</v>
      </c>
      <c r="M6" s="4">
        <v>446</v>
      </c>
      <c r="N6" s="4" t="s">
        <v>58</v>
      </c>
      <c r="O6" s="4" t="s">
        <v>32</v>
      </c>
      <c r="P6" s="4" t="s">
        <v>33</v>
      </c>
      <c r="Q6" s="4">
        <v>0</v>
      </c>
      <c r="R6" s="7">
        <v>44901</v>
      </c>
      <c r="S6" s="6">
        <v>44922</v>
      </c>
      <c r="T6" s="4" t="s">
        <v>34</v>
      </c>
      <c r="U6" s="4">
        <v>446</v>
      </c>
      <c r="V6" s="4">
        <v>0</v>
      </c>
      <c r="W6" s="4">
        <v>0</v>
      </c>
      <c r="X6" s="4" t="s">
        <v>59</v>
      </c>
      <c r="Y6" s="4" t="s">
        <v>35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44917</v>
      </c>
      <c r="G7" s="6">
        <v>44919</v>
      </c>
      <c r="H7" s="4">
        <v>1</v>
      </c>
      <c r="I7" s="4">
        <v>2</v>
      </c>
      <c r="J7" s="4">
        <v>2</v>
      </c>
      <c r="K7" s="4" t="s">
        <v>30</v>
      </c>
      <c r="L7" s="4">
        <v>222</v>
      </c>
      <c r="M7" s="4">
        <v>222</v>
      </c>
      <c r="N7" s="4" t="s">
        <v>63</v>
      </c>
      <c r="O7" s="4" t="s">
        <v>32</v>
      </c>
      <c r="P7" s="4" t="s">
        <v>33</v>
      </c>
      <c r="Q7" s="4">
        <v>0</v>
      </c>
      <c r="R7" s="7">
        <v>44905</v>
      </c>
      <c r="S7" s="6">
        <v>44922</v>
      </c>
      <c r="T7" s="4" t="s">
        <v>34</v>
      </c>
      <c r="U7" s="4">
        <v>222</v>
      </c>
      <c r="V7" s="4">
        <v>0</v>
      </c>
      <c r="W7" s="4">
        <v>0</v>
      </c>
      <c r="X7" s="4" t="s">
        <v>64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65</v>
      </c>
      <c r="D8" s="4" t="s">
        <v>61</v>
      </c>
      <c r="E8" s="4" t="s">
        <v>62</v>
      </c>
      <c r="F8" s="6">
        <v>44917</v>
      </c>
      <c r="G8" s="6">
        <v>44919</v>
      </c>
      <c r="H8" s="4">
        <v>1</v>
      </c>
      <c r="I8" s="4">
        <v>2</v>
      </c>
      <c r="J8" s="4">
        <v>2</v>
      </c>
      <c r="K8" s="4" t="s">
        <v>30</v>
      </c>
      <c r="L8" s="4">
        <v>-222</v>
      </c>
      <c r="M8" s="4">
        <v>-222</v>
      </c>
      <c r="N8" s="4" t="s">
        <v>63</v>
      </c>
      <c r="O8" s="4" t="s">
        <v>32</v>
      </c>
      <c r="P8" s="4" t="s">
        <v>33</v>
      </c>
      <c r="Q8" s="4">
        <v>0</v>
      </c>
      <c r="R8" s="7">
        <v>44905</v>
      </c>
      <c r="S8" s="6">
        <v>44922</v>
      </c>
      <c r="T8" s="4" t="s">
        <v>34</v>
      </c>
      <c r="U8" s="4">
        <v>-222</v>
      </c>
      <c r="V8" s="4">
        <v>0</v>
      </c>
      <c r="W8" s="4">
        <v>0</v>
      </c>
      <c r="X8" s="4" t="s">
        <v>64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44918</v>
      </c>
      <c r="G9" s="6">
        <v>44919</v>
      </c>
      <c r="H9" s="4">
        <v>1</v>
      </c>
      <c r="I9" s="4">
        <v>1</v>
      </c>
      <c r="J9" s="4">
        <v>1</v>
      </c>
      <c r="K9" s="4" t="s">
        <v>30</v>
      </c>
      <c r="L9" s="4">
        <v>168</v>
      </c>
      <c r="M9" s="4">
        <v>168</v>
      </c>
      <c r="N9" s="4" t="s">
        <v>69</v>
      </c>
      <c r="O9" s="4" t="s">
        <v>32</v>
      </c>
      <c r="P9" s="4" t="s">
        <v>33</v>
      </c>
      <c r="Q9" s="4">
        <v>0</v>
      </c>
      <c r="R9" s="7">
        <v>44911</v>
      </c>
      <c r="S9" s="6">
        <v>44922</v>
      </c>
      <c r="T9" s="4" t="s">
        <v>34</v>
      </c>
      <c r="U9" s="4">
        <v>168</v>
      </c>
      <c r="V9" s="4">
        <v>0</v>
      </c>
      <c r="W9" s="4">
        <v>0</v>
      </c>
      <c r="X9" s="4" t="s">
        <v>70</v>
      </c>
      <c r="Y9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3" sqref="A13:D16"/>
    </sheetView>
  </sheetViews>
  <sheetFormatPr defaultColWidth="9" defaultRowHeight="13.5"/>
  <cols>
    <col min="1" max="1" width="12.625" style="4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5">
        <v>18841269352</v>
      </c>
      <c r="B2" s="6">
        <v>44915</v>
      </c>
      <c r="C2" s="6">
        <v>44919</v>
      </c>
      <c r="D2" s="4">
        <v>508</v>
      </c>
      <c r="E2" s="4" t="str">
        <f>VLOOKUP(A2,HOP!A:L,12,0)</f>
        <v>508.00</v>
      </c>
      <c r="F2" s="4" t="str">
        <f>VLOOKUP(A2,HOP!A:C,3,0)</f>
        <v>2664032</v>
      </c>
      <c r="G2" s="4">
        <f>D2-E2</f>
        <v>0</v>
      </c>
      <c r="H2" s="4" t="str">
        <f>$H$1&amp;F2</f>
        <v>，2664032</v>
      </c>
      <c r="I2" s="4" t="str">
        <f>VLOOKUP(A2,HOP!A:U,21,0)</f>
        <v>直连</v>
      </c>
    </row>
    <row r="3" s="4" customFormat="1" spans="1:9">
      <c r="A3" s="5">
        <v>21214259342</v>
      </c>
      <c r="B3" s="6">
        <v>44915</v>
      </c>
      <c r="C3" s="6">
        <v>44919</v>
      </c>
      <c r="D3" s="4">
        <v>752</v>
      </c>
      <c r="E3" s="4" t="str">
        <f>VLOOKUP(A3,HOP!A:L,12,0)</f>
        <v>752.00</v>
      </c>
      <c r="F3" s="4" t="str">
        <f>VLOOKUP(A3,HOP!A:C,3,0)</f>
        <v>2712552</v>
      </c>
      <c r="G3" s="4">
        <f t="shared" ref="G3:G8" si="0">D3-E3</f>
        <v>0</v>
      </c>
      <c r="H3" s="4" t="str">
        <f t="shared" ref="H3:H8" si="1">$H$1&amp;F3</f>
        <v>，2712552</v>
      </c>
      <c r="I3" s="4" t="str">
        <f>VLOOKUP(A3,HOP!A:U,21,0)</f>
        <v>直采</v>
      </c>
    </row>
    <row r="4" s="4" customFormat="1" spans="1:9">
      <c r="A4" s="5">
        <v>21850343964</v>
      </c>
      <c r="B4" s="6">
        <v>44915</v>
      </c>
      <c r="C4" s="6">
        <v>44919</v>
      </c>
      <c r="D4" s="4">
        <v>461</v>
      </c>
      <c r="E4" s="4" t="str">
        <f>VLOOKUP(A4,HOP!A:L,12,0)</f>
        <v>461.00</v>
      </c>
      <c r="F4" s="4" t="str">
        <f>VLOOKUP(A4,HOP!A:C,3,0)</f>
        <v>2840353</v>
      </c>
      <c r="G4" s="4">
        <f t="shared" si="0"/>
        <v>0</v>
      </c>
      <c r="H4" s="4" t="str">
        <f t="shared" si="1"/>
        <v>，2840353</v>
      </c>
      <c r="I4" s="4" t="str">
        <f>VLOOKUP(A4,HOP!A:U,21,0)</f>
        <v>直采</v>
      </c>
    </row>
    <row r="5" s="4" customFormat="1" spans="1:9">
      <c r="A5" s="5">
        <v>999221855291868</v>
      </c>
      <c r="B5" s="6">
        <v>44916</v>
      </c>
      <c r="C5" s="6">
        <v>44919</v>
      </c>
      <c r="D5" s="4">
        <v>331</v>
      </c>
      <c r="E5" s="4" t="str">
        <f>VLOOKUP(A5,HOP!A:L,12,0)</f>
        <v>331.00</v>
      </c>
      <c r="F5" s="4" t="str">
        <f>VLOOKUP(A5,HOP!A:C,3,0)</f>
        <v>2848982</v>
      </c>
      <c r="G5" s="4">
        <f t="shared" si="0"/>
        <v>0</v>
      </c>
      <c r="H5" s="4" t="str">
        <f t="shared" si="1"/>
        <v>，2848982</v>
      </c>
      <c r="I5" s="4" t="str">
        <f>VLOOKUP(A5,HOP!A:U,21,0)</f>
        <v>直采</v>
      </c>
    </row>
    <row r="6" s="4" customFormat="1" spans="1:9">
      <c r="A6" s="5">
        <v>21856032643</v>
      </c>
      <c r="B6" s="6">
        <v>44916</v>
      </c>
      <c r="C6" s="6">
        <v>44919</v>
      </c>
      <c r="D6" s="4">
        <v>446</v>
      </c>
      <c r="E6" s="4" t="str">
        <f>VLOOKUP(A6,HOP!A:L,12,0)</f>
        <v>446.00</v>
      </c>
      <c r="F6" s="4" t="str">
        <f>VLOOKUP(A6,HOP!A:C,3,0)</f>
        <v>2850361</v>
      </c>
      <c r="G6" s="4">
        <f t="shared" si="0"/>
        <v>0</v>
      </c>
      <c r="H6" s="4" t="str">
        <f t="shared" si="1"/>
        <v>，2850361</v>
      </c>
      <c r="I6" s="4" t="str">
        <f>VLOOKUP(A6,HOP!A:U,21,0)</f>
        <v>直连</v>
      </c>
    </row>
    <row r="7" s="4" customFormat="1" hidden="1" spans="1:9">
      <c r="A7" s="5">
        <v>21881194958</v>
      </c>
      <c r="B7" s="6">
        <v>44917</v>
      </c>
      <c r="C7" s="6">
        <v>44919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999221937713354</v>
      </c>
      <c r="B8" s="6">
        <v>44918</v>
      </c>
      <c r="C8" s="6">
        <v>44919</v>
      </c>
      <c r="D8" s="4">
        <v>168</v>
      </c>
      <c r="E8" s="4" t="str">
        <f>VLOOKUP(A8,HOP!A:L,12,0)</f>
        <v>168.00</v>
      </c>
      <c r="F8" s="4" t="str">
        <f>VLOOKUP(A8,HOP!A:C,3,0)</f>
        <v>2878656</v>
      </c>
      <c r="G8" s="4">
        <f t="shared" si="0"/>
        <v>0</v>
      </c>
      <c r="H8" s="4" t="str">
        <f t="shared" si="1"/>
        <v>，2878656</v>
      </c>
      <c r="I8" s="4" t="str">
        <f>VLOOKUP(A8,HOP!A:U,21,0)</f>
        <v>直连</v>
      </c>
    </row>
    <row r="10" spans="4:4">
      <c r="D10" s="4">
        <f>SUM(D2:D9)</f>
        <v>2666</v>
      </c>
    </row>
    <row r="13" spans="1:4">
      <c r="A13" s="4" t="s">
        <v>72</v>
      </c>
      <c r="C13" s="4">
        <v>1544</v>
      </c>
      <c r="D13" s="4">
        <v>12046.97</v>
      </c>
    </row>
    <row r="14" spans="1:4">
      <c r="A14" s="4" t="s">
        <v>73</v>
      </c>
      <c r="C14" s="4">
        <v>1122</v>
      </c>
      <c r="D14" s="4">
        <v>8754.34</v>
      </c>
    </row>
    <row r="15" spans="1:4">
      <c r="A15" s="4" t="s">
        <v>74</v>
      </c>
      <c r="C15" s="4">
        <f>SUBTOTAL(9,C13:C14)</f>
        <v>2666</v>
      </c>
      <c r="D15" s="4">
        <f>SUBTOTAL(9,D13:D14)</f>
        <v>20801.31</v>
      </c>
    </row>
    <row r="16" spans="1:1">
      <c r="A16" s="4" t="s">
        <v>75</v>
      </c>
    </row>
  </sheetData>
  <autoFilter ref="A1:X8">
    <filterColumn colId="3">
      <filters>
        <filter val="331"/>
        <filter val="461"/>
        <filter val="752"/>
        <filter val="446"/>
        <filter val="168"/>
        <filter val="5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76</v>
      </c>
      <c r="B1" s="2" t="s">
        <v>77</v>
      </c>
      <c r="C1" s="2" t="s">
        <v>78</v>
      </c>
      <c r="D1" s="2" t="s">
        <v>79</v>
      </c>
      <c r="E1" s="2" t="s">
        <v>13</v>
      </c>
      <c r="F1" s="2" t="s">
        <v>5</v>
      </c>
      <c r="G1" s="2" t="s">
        <v>6</v>
      </c>
      <c r="H1" s="2" t="s">
        <v>80</v>
      </c>
      <c r="I1" s="2" t="s">
        <v>81</v>
      </c>
      <c r="J1" s="2" t="s">
        <v>82</v>
      </c>
      <c r="K1" s="2" t="s">
        <v>83</v>
      </c>
      <c r="L1" s="2" t="s">
        <v>84</v>
      </c>
      <c r="M1" s="2" t="s">
        <v>85</v>
      </c>
      <c r="N1" s="2" t="s">
        <v>86</v>
      </c>
      <c r="O1" s="2" t="s">
        <v>87</v>
      </c>
      <c r="P1" s="2" t="s">
        <v>88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94</v>
      </c>
    </row>
    <row r="2" s="1" customFormat="1" spans="1:22">
      <c r="A2" s="3">
        <v>999221937713354</v>
      </c>
      <c r="B2" s="1" t="s">
        <v>95</v>
      </c>
      <c r="C2" s="1" t="s">
        <v>96</v>
      </c>
      <c r="D2" s="1" t="s">
        <v>97</v>
      </c>
      <c r="E2" s="1" t="s">
        <v>98</v>
      </c>
      <c r="F2" s="1" t="s">
        <v>99</v>
      </c>
      <c r="G2" s="1" t="s">
        <v>100</v>
      </c>
      <c r="H2" s="1" t="s">
        <v>101</v>
      </c>
      <c r="I2" s="1" t="s">
        <v>102</v>
      </c>
      <c r="J2" s="1" t="s">
        <v>30</v>
      </c>
      <c r="K2" s="1" t="s">
        <v>103</v>
      </c>
      <c r="L2" s="1" t="s">
        <v>103</v>
      </c>
      <c r="M2" s="1" t="s">
        <v>104</v>
      </c>
      <c r="N2" s="1" t="s">
        <v>104</v>
      </c>
      <c r="O2" s="1" t="s">
        <v>105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111</v>
      </c>
      <c r="V2" s="1" t="s">
        <v>112</v>
      </c>
    </row>
    <row r="3" s="1" customFormat="1" spans="1:22">
      <c r="A3" s="3">
        <v>21856032643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  <c r="G3" s="1" t="s">
        <v>100</v>
      </c>
      <c r="H3" s="1" t="s">
        <v>101</v>
      </c>
      <c r="I3" s="1" t="s">
        <v>118</v>
      </c>
      <c r="J3" s="1" t="s">
        <v>30</v>
      </c>
      <c r="K3" s="1" t="s">
        <v>119</v>
      </c>
      <c r="L3" s="1" t="s">
        <v>119</v>
      </c>
      <c r="M3" s="1" t="s">
        <v>104</v>
      </c>
      <c r="N3" s="1" t="s">
        <v>104</v>
      </c>
      <c r="O3" s="1" t="s">
        <v>105</v>
      </c>
      <c r="P3" s="1" t="s">
        <v>106</v>
      </c>
      <c r="Q3" s="1" t="s">
        <v>107</v>
      </c>
      <c r="R3" s="1" t="s">
        <v>120</v>
      </c>
      <c r="S3" s="1" t="s">
        <v>109</v>
      </c>
      <c r="T3" s="1" t="s">
        <v>110</v>
      </c>
      <c r="U3" s="1" t="s">
        <v>111</v>
      </c>
      <c r="V3" s="1" t="s">
        <v>121</v>
      </c>
    </row>
    <row r="4" s="1" customFormat="1" spans="1:22">
      <c r="A4" s="3">
        <v>999221855291868</v>
      </c>
      <c r="B4" s="1" t="s">
        <v>122</v>
      </c>
      <c r="C4" s="1" t="s">
        <v>123</v>
      </c>
      <c r="D4" s="1" t="s">
        <v>124</v>
      </c>
      <c r="E4" s="1" t="s">
        <v>125</v>
      </c>
      <c r="F4" s="1" t="s">
        <v>117</v>
      </c>
      <c r="G4" s="1" t="s">
        <v>100</v>
      </c>
      <c r="H4" s="1" t="s">
        <v>101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104</v>
      </c>
      <c r="N4" s="1" t="s">
        <v>104</v>
      </c>
      <c r="O4" s="1" t="s">
        <v>105</v>
      </c>
      <c r="P4" s="1" t="s">
        <v>106</v>
      </c>
      <c r="Q4" s="1" t="s">
        <v>107</v>
      </c>
      <c r="R4" s="1" t="s">
        <v>128</v>
      </c>
      <c r="S4" s="1" t="s">
        <v>109</v>
      </c>
      <c r="T4" s="1" t="s">
        <v>110</v>
      </c>
      <c r="U4" s="1" t="s">
        <v>129</v>
      </c>
      <c r="V4" s="1" t="s">
        <v>130</v>
      </c>
    </row>
    <row r="5" s="1" customFormat="1" spans="1:22">
      <c r="A5" s="3">
        <v>21850343964</v>
      </c>
      <c r="B5" s="1" t="s">
        <v>131</v>
      </c>
      <c r="C5" s="1" t="s">
        <v>132</v>
      </c>
      <c r="D5" s="1" t="s">
        <v>133</v>
      </c>
      <c r="E5" s="1" t="s">
        <v>134</v>
      </c>
      <c r="F5" s="1" t="s">
        <v>135</v>
      </c>
      <c r="G5" s="1" t="s">
        <v>100</v>
      </c>
      <c r="H5" s="1" t="s">
        <v>101</v>
      </c>
      <c r="I5" s="1" t="s">
        <v>136</v>
      </c>
      <c r="J5" s="1" t="s">
        <v>30</v>
      </c>
      <c r="K5" s="1" t="s">
        <v>137</v>
      </c>
      <c r="L5" s="1" t="s">
        <v>137</v>
      </c>
      <c r="M5" s="1" t="s">
        <v>104</v>
      </c>
      <c r="N5" s="1" t="s">
        <v>104</v>
      </c>
      <c r="O5" s="1" t="s">
        <v>105</v>
      </c>
      <c r="P5" s="1" t="s">
        <v>106</v>
      </c>
      <c r="Q5" s="1" t="s">
        <v>107</v>
      </c>
      <c r="R5" s="1" t="s">
        <v>138</v>
      </c>
      <c r="S5" s="1" t="s">
        <v>109</v>
      </c>
      <c r="T5" s="1" t="s">
        <v>110</v>
      </c>
      <c r="U5" s="1" t="s">
        <v>129</v>
      </c>
      <c r="V5" s="1" t="s">
        <v>139</v>
      </c>
    </row>
    <row r="6" s="1" customFormat="1" spans="1:22">
      <c r="A6" s="3">
        <v>21214259342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135</v>
      </c>
      <c r="G6" s="1" t="s">
        <v>100</v>
      </c>
      <c r="H6" s="1" t="s">
        <v>101</v>
      </c>
      <c r="I6" s="1" t="s">
        <v>144</v>
      </c>
      <c r="J6" s="1" t="s">
        <v>30</v>
      </c>
      <c r="K6" s="1" t="s">
        <v>145</v>
      </c>
      <c r="L6" s="1" t="s">
        <v>145</v>
      </c>
      <c r="M6" s="1" t="s">
        <v>104</v>
      </c>
      <c r="N6" s="1" t="s">
        <v>104</v>
      </c>
      <c r="O6" s="1" t="s">
        <v>105</v>
      </c>
      <c r="P6" s="1" t="s">
        <v>106</v>
      </c>
      <c r="Q6" s="1" t="s">
        <v>107</v>
      </c>
      <c r="R6" s="1" t="s">
        <v>146</v>
      </c>
      <c r="S6" s="1" t="s">
        <v>109</v>
      </c>
      <c r="T6" s="1" t="s">
        <v>110</v>
      </c>
      <c r="U6" s="1" t="s">
        <v>129</v>
      </c>
      <c r="V6" s="1" t="s">
        <v>139</v>
      </c>
    </row>
    <row r="7" s="1" customFormat="1" spans="1:22">
      <c r="A7" s="3">
        <v>18841269352</v>
      </c>
      <c r="B7" s="1" t="s">
        <v>147</v>
      </c>
      <c r="C7" s="1" t="s">
        <v>148</v>
      </c>
      <c r="D7" s="1" t="s">
        <v>149</v>
      </c>
      <c r="E7" s="1" t="s">
        <v>150</v>
      </c>
      <c r="F7" s="1" t="s">
        <v>135</v>
      </c>
      <c r="G7" s="1" t="s">
        <v>100</v>
      </c>
      <c r="H7" s="1" t="s">
        <v>101</v>
      </c>
      <c r="I7" s="1" t="s">
        <v>151</v>
      </c>
      <c r="J7" s="1" t="s">
        <v>30</v>
      </c>
      <c r="K7" s="1" t="s">
        <v>152</v>
      </c>
      <c r="L7" s="1" t="s">
        <v>152</v>
      </c>
      <c r="M7" s="1" t="s">
        <v>104</v>
      </c>
      <c r="N7" s="1" t="s">
        <v>104</v>
      </c>
      <c r="O7" s="1" t="s">
        <v>105</v>
      </c>
      <c r="P7" s="1" t="s">
        <v>106</v>
      </c>
      <c r="Q7" s="1" t="s">
        <v>107</v>
      </c>
      <c r="R7" s="1" t="s">
        <v>153</v>
      </c>
      <c r="S7" s="1" t="s">
        <v>109</v>
      </c>
      <c r="T7" s="1" t="s">
        <v>110</v>
      </c>
      <c r="U7" s="1" t="s">
        <v>111</v>
      </c>
      <c r="V7" s="1" t="s">
        <v>154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2022-12-27T02:04:00Z</dcterms:created>
  <dcterms:modified xsi:type="dcterms:W3CDTF">2022-12-27T02:51:55Z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FC409294BF3E45A1B2B7B33FE53202E6</vt:lpwstr>
  </property>
  <property fmtid="{D5CDD505-2E9C-101B-9397-08002B2CF9AE}" pid="3" name="KSOProductBuildVer">
    <vt:lpwstr>2052-11.1.0.12980</vt:lpwstr>
  </property>
</Properties>
</file>