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<sst xmlns="http://schemas.openxmlformats.org/spreadsheetml/2006/main" count="183" uniqueCount="99">
  <si>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</si>
  <si>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</si>
  <si>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</si>
  <si>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</si>
  <si>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</si>
  <si>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</si>
  <si>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</si>
  <si>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</si>
  <si>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</si>
  <si>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</si>
  <si>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</si>
  <si>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</si>
  <si>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</si>
  <si>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</si>
  <si>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</si>
  <si>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</si>
  <si>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</si>
  <si>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</si>
  <si>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</si>
  <si>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</si>
  <si>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</si>
  <si>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</si>
  <si>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</si>
  <si>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</si>
  <si>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</si>
  <si>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999221840520024	</t>
  </si>
  <si>
    <t>Ctrip</t>
  </si>
  <si>
    <t>正常</t>
  </si>
  <si>
    <t>[香港]香港珀丽酒店(Rosedale Hotel Hong Kong)(1959488)</t>
  </si>
  <si>
    <t>高级房&lt;双人入住&gt;&lt;内宾&gt;&lt;预付&gt;&lt;无早&gt;</t>
  </si>
  <si>
    <t>CNY</t>
  </si>
  <si>
    <t>Zhao/Jin,Lu/Hejing</t>
  </si>
  <si>
    <t>CA363221213CNY</t>
  </si>
  <si>
    <t>未提现</t>
  </si>
  <si>
    <t>携程开票</t>
  </si>
  <si>
    <t xml:space="preserve">2823540	</t>
  </si>
  <si>
    <t xml:space="preserve">6058685	</t>
  </si>
  <si>
    <t xml:space="preserve">999221842144017	</t>
  </si>
  <si>
    <t>[梅州]梅州白天鹅迎宾馆(100697959)</t>
  </si>
  <si>
    <t>商务江景大床房&lt;特惠专享&gt;&lt;双人入住&gt;&lt;日历房套餐高价值&gt;&lt;双早&gt;&lt;新酒店礼盒&gt;</t>
  </si>
  <si>
    <t>郑钒钒</t>
  </si>
  <si>
    <t xml:space="preserve">	</t>
  </si>
  <si>
    <t xml:space="preserve">999221842163679	</t>
  </si>
  <si>
    <t>商务江景双床房&lt;特惠专享&gt;&lt;双人入住&gt;&lt;日历房套餐高价值&gt;&lt;双早&gt;&lt;新酒店礼盒&gt;</t>
  </si>
  <si>
    <t>取消</t>
  </si>
  <si>
    <t xml:space="preserve">21843092929	</t>
  </si>
  <si>
    <t>行政房&lt;双人入住&gt;&lt;内宾&gt;&lt;预付&gt;&lt;无早&gt;</t>
  </si>
  <si>
    <t>Huang/Jixian</t>
  </si>
  <si>
    <t xml:space="preserve">2827263	</t>
  </si>
  <si>
    <t xml:space="preserve">DEB221127113234864	</t>
  </si>
  <si>
    <t>赔款</t>
  </si>
  <si>
    <t>，</t>
  </si>
  <si>
    <t>999221842144017</t>
  </si>
  <si>
    <t>202212271755510017</t>
  </si>
  <si>
    <t>A221227180500481</t>
  </si>
  <si>
    <t>房集：i221227180428</t>
  </si>
  <si>
    <t>CNY / HKD 当前参考汇率: 1.112290727</t>
  </si>
  <si>
    <t>总计： 562.41 CNY/
625.56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</si>
  <si>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</si>
  <si>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</si>
  <si>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</si>
  <si>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</si>
  <si>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</si>
  <si>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</si>
  <si>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</si>
  <si>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</si>
  <si>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</si>
  <si>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</si>
  <si>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</si>
  <si>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</si>
  <si>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</si>
  <si>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</si>
  <si>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</si>
  <si>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</si>
  <si>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</si>
  <si>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</si>
  <si>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</si>
  <si>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2022-11-27</t>
  </si>
  <si>
    <t>2827263</t>
  </si>
  <si>
    <t>香港珀丽酒店</t>
  </si>
  <si>
    <t>Huang Jixian</t>
  </si>
  <si>
    <t>2022-11-28</t>
  </si>
  <si>
    <t>退房日周结</t>
  </si>
  <si>
    <t>499.95</t>
  </si>
  <si>
    <t>RMB</t>
  </si>
  <si>
    <t>0</t>
  </si>
  <si>
    <t>0.00</t>
  </si>
  <si>
    <t>携程国内直连(DD)</t>
  </si>
  <si>
    <t>01.011249</t>
  </si>
  <si>
    <t>2022-11-27 11:32:36</t>
  </si>
  <si>
    <t>否</t>
  </si>
  <si>
    <t>汇智国际旅游发展有限公司</t>
  </si>
  <si>
    <t>直连</t>
  </si>
  <si>
    <t>中国</t>
  </si>
  <si>
    <t>2022-11-25</t>
  </si>
  <si>
    <t>2823540</t>
  </si>
  <si>
    <t>Zhao Jin,Lu Hejing</t>
  </si>
  <si>
    <t>399.96</t>
  </si>
  <si>
    <t>2022-11-25 17:20:54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</si>
</sst>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314325</xdr:colOff>
      <xdr:row>44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886950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E21" sqref="E21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44893</v>
      </c>
      <c r="H2" s="4">
        <v>1</v>
      </c>
      <c r="I2" s="4">
        <v>1</v>
      </c>
      <c r="J2" s="4">
        <v>1</v>
      </c>
      <c r="K2" s="4" t="s">
        <v>30</v>
      </c>
      <c r="L2" s="4">
        <v>399.96</v>
      </c>
      <c r="M2" s="4">
        <v>399.96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44908</v>
      </c>
      <c r="T2" s="4" t="s">
        <v>34</v>
      </c>
      <c r="U2" s="4">
        <v>399.96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44892</v>
      </c>
      <c r="G3" s="6">
        <v>44893</v>
      </c>
      <c r="H3" s="4">
        <v>1</v>
      </c>
      <c r="I3" s="4">
        <v>1</v>
      </c>
      <c r="J3" s="4">
        <v>1</v>
      </c>
      <c r="K3" s="4" t="s">
        <v>30</v>
      </c>
      <c r="L3" s="4">
        <v>337.5</v>
      </c>
      <c r="M3" s="4">
        <v>337.5</v>
      </c>
      <c r="N3" s="4" t="s">
        <v>40</v>
      </c>
      <c r="O3" s="4" t="s">
        <v>32</v>
      </c>
      <c r="P3" s="4" t="s">
        <v>33</v>
      </c>
      <c r="Q3" s="4">
        <v>0</v>
      </c>
      <c r="R3" s="7">
        <v>44891</v>
      </c>
      <c r="S3" s="6">
        <v>44908</v>
      </c>
      <c r="T3" s="4" t="s">
        <v>34</v>
      </c>
      <c r="U3" s="4">
        <v>337.5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44892</v>
      </c>
      <c r="G4" s="6">
        <v>44893</v>
      </c>
      <c r="H4" s="4">
        <v>1</v>
      </c>
      <c r="I4" s="4">
        <v>1</v>
      </c>
      <c r="J4" s="4">
        <v>1</v>
      </c>
      <c r="K4" s="4" t="s">
        <v>30</v>
      </c>
      <c r="L4" s="4">
        <v>354.75</v>
      </c>
      <c r="M4" s="4">
        <v>354.75</v>
      </c>
      <c r="N4" s="4" t="s">
        <v>40</v>
      </c>
      <c r="O4" s="4" t="s">
        <v>32</v>
      </c>
      <c r="P4" s="4" t="s">
        <v>33</v>
      </c>
      <c r="Q4" s="4">
        <v>0</v>
      </c>
      <c r="R4" s="7">
        <v>44891</v>
      </c>
      <c r="S4" s="6">
        <v>44908</v>
      </c>
      <c r="T4" s="4" t="s">
        <v>34</v>
      </c>
      <c r="U4" s="4">
        <v>354.75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37</v>
      </c>
      <c r="B5" s="4" t="s">
        <v>26</v>
      </c>
      <c r="C5" s="4" t="s">
        <v>44</v>
      </c>
      <c r="D5" s="4" t="s">
        <v>38</v>
      </c>
      <c r="E5" s="4" t="s">
        <v>39</v>
      </c>
      <c r="F5" s="6">
        <v>44892</v>
      </c>
      <c r="G5" s="6">
        <v>44893</v>
      </c>
      <c r="H5" s="4">
        <v>1</v>
      </c>
      <c r="I5" s="4">
        <v>1</v>
      </c>
      <c r="J5" s="4">
        <v>1</v>
      </c>
      <c r="K5" s="4" t="s">
        <v>30</v>
      </c>
      <c r="L5" s="4">
        <v>-337.5</v>
      </c>
      <c r="M5" s="4">
        <v>-337.5</v>
      </c>
      <c r="N5" s="4" t="s">
        <v>40</v>
      </c>
      <c r="O5" s="4" t="s">
        <v>32</v>
      </c>
      <c r="P5" s="4" t="s">
        <v>33</v>
      </c>
      <c r="Q5" s="4">
        <v>0</v>
      </c>
      <c r="R5" s="7">
        <v>44891</v>
      </c>
      <c r="S5" s="6">
        <v>44908</v>
      </c>
      <c r="T5" s="4" t="s">
        <v>34</v>
      </c>
      <c r="U5" s="4">
        <v>-337.5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42</v>
      </c>
      <c r="B6" s="4" t="s">
        <v>26</v>
      </c>
      <c r="C6" s="4" t="s">
        <v>44</v>
      </c>
      <c r="D6" s="4" t="s">
        <v>38</v>
      </c>
      <c r="E6" s="4" t="s">
        <v>43</v>
      </c>
      <c r="F6" s="6">
        <v>44892</v>
      </c>
      <c r="G6" s="6">
        <v>44893</v>
      </c>
      <c r="H6" s="4">
        <v>1</v>
      </c>
      <c r="I6" s="4">
        <v>1</v>
      </c>
      <c r="J6" s="4">
        <v>1</v>
      </c>
      <c r="K6" s="4" t="s">
        <v>30</v>
      </c>
      <c r="L6" s="4">
        <v>-354.75</v>
      </c>
      <c r="M6" s="4">
        <v>-354.75</v>
      </c>
      <c r="N6" s="4" t="s">
        <v>40</v>
      </c>
      <c r="O6" s="4" t="s">
        <v>32</v>
      </c>
      <c r="P6" s="4" t="s">
        <v>33</v>
      </c>
      <c r="Q6" s="4">
        <v>0</v>
      </c>
      <c r="R6" s="7">
        <v>44891</v>
      </c>
      <c r="S6" s="6">
        <v>44908</v>
      </c>
      <c r="T6" s="4" t="s">
        <v>34</v>
      </c>
      <c r="U6" s="4">
        <v>-354.75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28</v>
      </c>
      <c r="E7" s="4" t="s">
        <v>46</v>
      </c>
      <c r="F7" s="6">
        <v>44892</v>
      </c>
      <c r="G7" s="6">
        <v>44893</v>
      </c>
      <c r="H7" s="4">
        <v>1</v>
      </c>
      <c r="I7" s="4">
        <v>1</v>
      </c>
      <c r="J7" s="4">
        <v>1</v>
      </c>
      <c r="K7" s="4" t="s">
        <v>30</v>
      </c>
      <c r="L7" s="4">
        <v>499.95</v>
      </c>
      <c r="M7" s="4">
        <v>499.95</v>
      </c>
      <c r="N7" s="4" t="s">
        <v>47</v>
      </c>
      <c r="O7" s="4" t="s">
        <v>32</v>
      </c>
      <c r="P7" s="4" t="s">
        <v>33</v>
      </c>
      <c r="Q7" s="4">
        <v>0</v>
      </c>
      <c r="R7" s="7">
        <v>44892.0000115741</v>
      </c>
      <c r="S7" s="6">
        <v>44908</v>
      </c>
      <c r="T7" s="4" t="s">
        <v>34</v>
      </c>
      <c r="U7" s="4">
        <v>499.95</v>
      </c>
      <c r="V7" s="4">
        <v>0</v>
      </c>
      <c r="W7" s="4">
        <v>0</v>
      </c>
      <c r="X7" s="4" t="s">
        <v>48</v>
      </c>
      <c r="Y7" s="4" t="s">
        <v>49</v>
      </c>
    </row>
    <row r="8" s="4" customFormat="1" spans="1:25">
      <c r="A8" s="4" t="s">
        <v>37</v>
      </c>
      <c r="B8" s="4" t="s">
        <v>26</v>
      </c>
      <c r="C8" s="4" t="s">
        <v>50</v>
      </c>
      <c r="D8" s="4" t="s">
        <v>38</v>
      </c>
      <c r="E8" s="4" t="s">
        <v>39</v>
      </c>
      <c r="F8" s="6">
        <v>44892</v>
      </c>
      <c r="G8" s="6">
        <v>44893</v>
      </c>
      <c r="H8" s="4">
        <v>1</v>
      </c>
      <c r="I8" s="4">
        <v>1</v>
      </c>
      <c r="J8" s="4">
        <v>1</v>
      </c>
      <c r="K8" s="4" t="s">
        <v>30</v>
      </c>
      <c r="L8" s="4">
        <v>-337.5</v>
      </c>
      <c r="M8" s="4">
        <v>-337.5</v>
      </c>
      <c r="N8" s="4" t="s">
        <v>40</v>
      </c>
      <c r="O8" s="4" t="s">
        <v>32</v>
      </c>
      <c r="P8" s="4" t="s">
        <v>33</v>
      </c>
      <c r="Q8" s="4">
        <v>0</v>
      </c>
      <c r="R8" s="7">
        <v>44891.7086111111</v>
      </c>
      <c r="S8" s="6">
        <v>44908</v>
      </c>
      <c r="U8" s="4">
        <v>0</v>
      </c>
      <c r="V8" s="4">
        <v>0</v>
      </c>
      <c r="W8" s="4">
        <v>0</v>
      </c>
      <c r="X8" s="4" t="s">
        <v>41</v>
      </c>
      <c r="Y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3"/>
  <sheetViews>
    <sheetView tabSelected="1" workbookViewId="0">
      <selection activeCell="F13" sqref="F13"/>
    </sheetView>
  </sheetViews>
  <sheetFormatPr defaultColWidth="9" defaultRowHeight="13.5" outlineLevelCol="7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8">
      <c r="A2" s="5">
        <v>999221840520024</v>
      </c>
      <c r="B2" s="6">
        <v>44892</v>
      </c>
      <c r="C2" s="6">
        <v>44893</v>
      </c>
      <c r="D2" s="4">
        <v>399.96</v>
      </c>
      <c r="E2" s="4" t="str">
        <f>VLOOKUP(A2,HOP!A:L,12,0)</f>
        <v>399.96</v>
      </c>
      <c r="F2" s="4" t="str">
        <f>VLOOKUP(A2,HOP!A:C,3,0)</f>
        <v>2823540</v>
      </c>
      <c r="G2" s="4">
        <f>D2-E2</f>
        <v>0</v>
      </c>
      <c r="H2" s="4" t="str">
        <f>$H$1&amp;F2</f>
        <v>，2823540</v>
      </c>
    </row>
    <row r="3" s="4" customFormat="1" hidden="1" spans="1:8">
      <c r="A3" s="5">
        <v>999221842163679</v>
      </c>
      <c r="B3" s="6">
        <v>44892</v>
      </c>
      <c r="C3" s="6">
        <v>44893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</row>
    <row r="4" s="4" customFormat="1" spans="1:8">
      <c r="A4" s="5">
        <v>21843092929</v>
      </c>
      <c r="B4" s="6">
        <v>44892</v>
      </c>
      <c r="C4" s="6">
        <v>44893</v>
      </c>
      <c r="D4" s="4">
        <v>499.95</v>
      </c>
      <c r="E4" s="4" t="str">
        <f>VLOOKUP(A4,HOP!A:L,12,0)</f>
        <v>499.95</v>
      </c>
      <c r="F4" s="4" t="str">
        <f>VLOOKUP(A4,HOP!A:C,3,0)</f>
        <v>2827263</v>
      </c>
      <c r="G4" s="4">
        <f>D4-E4</f>
        <v>0</v>
      </c>
      <c r="H4" s="4" t="str">
        <f>$H$1&amp;F4</f>
        <v>，2827263</v>
      </c>
    </row>
    <row r="5" s="4" customFormat="1" spans="1:8">
      <c r="A5" s="8" t="s">
        <v>52</v>
      </c>
      <c r="B5" s="6">
        <v>44892</v>
      </c>
      <c r="C5" s="6">
        <v>44893</v>
      </c>
      <c r="D5" s="4">
        <v>-337.5</v>
      </c>
      <c r="E5" s="4">
        <v>-337.5</v>
      </c>
      <c r="F5" s="9" t="s">
        <v>53</v>
      </c>
      <c r="G5" s="4">
        <f>D5-E5</f>
        <v>0</v>
      </c>
      <c r="H5" s="4" t="str">
        <f>$H$1&amp;F5</f>
        <v>，202212271755510017</v>
      </c>
    </row>
    <row r="7" spans="4:4">
      <c r="D7" s="4">
        <f>SUM(D2:D6)</f>
        <v>562.41</v>
      </c>
    </row>
    <row r="10" spans="1:4">
      <c r="A10" s="4" t="s">
        <v>54</v>
      </c>
      <c r="C10" s="4">
        <v>899.91</v>
      </c>
      <c r="D10" s="4">
        <v>1000.96</v>
      </c>
    </row>
    <row r="11" spans="1:4">
      <c r="A11" s="4" t="s">
        <v>55</v>
      </c>
      <c r="C11" s="4">
        <v>-337.5</v>
      </c>
      <c r="D11" s="4">
        <v>-375.4</v>
      </c>
    </row>
    <row r="12" spans="1:4">
      <c r="A12" s="4" t="s">
        <v>56</v>
      </c>
      <c r="C12" s="4">
        <f>SUBTOTAL(9,C10:C11)</f>
        <v>562.41</v>
      </c>
      <c r="D12" s="4">
        <f>SUBTOTAL(9,D10:D11)</f>
        <v>625.56</v>
      </c>
    </row>
    <row r="13" spans="1:1">
      <c r="A13" s="4" t="s">
        <v>57</v>
      </c>
    </row>
  </sheetData>
  <autoFilter ref="A1:XFD13">
    <filterColumn colId="3">
      <filters blank="1">
        <filter val="562.41"/>
        <filter val="-337.5"/>
        <filter val="499.95"/>
        <filter val="399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21843092929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77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999221840520024</v>
      </c>
      <c r="B3" s="1" t="s">
        <v>94</v>
      </c>
      <c r="C3" s="1" t="s">
        <v>95</v>
      </c>
      <c r="D3" s="1" t="s">
        <v>79</v>
      </c>
      <c r="E3" s="1" t="s">
        <v>96</v>
      </c>
      <c r="F3" s="1" t="s">
        <v>77</v>
      </c>
      <c r="G3" s="1" t="s">
        <v>81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2022-12-13T01:29:00Z</dcterms:created>
  <dcterms:modified xsi:type="dcterms:W3CDTF">2022-12-27T10:05:36Z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9CD8F8D02AD44933AE240CA26808EFD5</vt:lpwstr>
  </property>
  <property fmtid="{D5CDD505-2E9C-101B-9397-08002B2CF9AE}" pid="3" name="KSOProductBuildVer">
    <vt:lpwstr>2052-11.1.0.12980</vt:lpwstr>
  </property>
</Properties>
</file>