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<sst xmlns="http://schemas.openxmlformats.org/spreadsheetml/2006/main" count="409" uniqueCount="175">
  <si>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</si>
  <si>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</si>
  <si>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</si>
  <si>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</si>
  <si>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</si>
  <si>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</si>
  <si>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</si>
  <si>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</si>
  <si>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</si>
  <si>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</si>
  <si>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</si>
  <si>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</si>
  <si>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</si>
  <si>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</si>
  <si>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</si>
  <si>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</si>
  <si>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</si>
  <si>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</si>
  <si>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</si>
  <si>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</si>
  <si>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</si>
  <si>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</si>
  <si>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</si>
  <si>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</si>
  <si>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</si>
  <si>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999221887119003	</t>
  </si>
  <si>
    <t>Ctrip</t>
  </si>
  <si>
    <t>正常</t>
  </si>
  <si>
    <t>[高雄]高雄窝饭店(Wo Hotel)(80941601)</t>
  </si>
  <si>
    <t>标准双床房&lt;至多8间&gt;&lt;2人入住&gt;&lt;早餐&gt;</t>
  </si>
  <si>
    <t>CNY</t>
  </si>
  <si>
    <t>Lee/Yu-sheng,Lee/Yu-sheng</t>
  </si>
  <si>
    <t>CA13744221229CNY</t>
  </si>
  <si>
    <t>未提现</t>
  </si>
  <si>
    <t>携程开票</t>
  </si>
  <si>
    <t xml:space="preserve">2864846	</t>
  </si>
  <si>
    <t xml:space="preserve">	</t>
  </si>
  <si>
    <t>取消</t>
  </si>
  <si>
    <t xml:space="preserve">999221890559122	</t>
  </si>
  <si>
    <t>[高雄]高雄华宏饭店(Hwa Hong Hotel)(80941507)</t>
  </si>
  <si>
    <t>标准双人房&lt;至多8间&gt;&lt;2人入住&gt;</t>
  </si>
  <si>
    <t>SUNG/CHENGHSIEN</t>
  </si>
  <si>
    <t xml:space="preserve">2865876	</t>
  </si>
  <si>
    <t xml:space="preserve">999221901846747	</t>
  </si>
  <si>
    <t>[武汉]城市便捷酒店(武汉汉口江滩店)(68346948)</t>
  </si>
  <si>
    <t>标准大床房&lt;至多8间&gt;&lt;2人入住&gt;</t>
  </si>
  <si>
    <t>潘小倩</t>
  </si>
  <si>
    <t xml:space="preserve">2868915	</t>
  </si>
  <si>
    <t xml:space="preserve">R_0027137_3427617	</t>
  </si>
  <si>
    <t xml:space="preserve">999221870796517	</t>
  </si>
  <si>
    <t>[台北]台北花园大酒店(Taipei Garden Hotel)(80941308)</t>
  </si>
  <si>
    <t>雅致双床房&lt;至多8间&gt;&lt;2人入住&gt;&lt;早餐&gt;</t>
  </si>
  <si>
    <t>chen/wang,chen/wang</t>
  </si>
  <si>
    <t>CA13744221230CNY</t>
  </si>
  <si>
    <t xml:space="preserve">2859973	</t>
  </si>
  <si>
    <t xml:space="preserve">999221875862026	</t>
  </si>
  <si>
    <t>雅致双床房&lt;至多8间&gt;&lt;2人入住&gt;</t>
  </si>
  <si>
    <t>Shaw/Glenn,Shaw/Glenn</t>
  </si>
  <si>
    <t xml:space="preserve">2861366	</t>
  </si>
  <si>
    <t xml:space="preserve">999221878697377	</t>
  </si>
  <si>
    <t>Wu/Yu Wen,Wu/Yu Wen</t>
  </si>
  <si>
    <t xml:space="preserve">2862141	</t>
  </si>
  <si>
    <t xml:space="preserve">999221893670323	</t>
  </si>
  <si>
    <t>[台北]台北正旅馆(Just Inn Taipei)(80942331)</t>
  </si>
  <si>
    <t>舒适双人房&lt;至多8间&gt;&lt;2人入住&gt;</t>
  </si>
  <si>
    <t>Wu/Gen-Pei,Wu/Gen-Pei</t>
  </si>
  <si>
    <t xml:space="preserve">2866786	</t>
  </si>
  <si>
    <t xml:space="preserve">Acknowledged	</t>
  </si>
  <si>
    <t xml:space="preserve">999221915436003	</t>
  </si>
  <si>
    <t>[江阴]尚客优酒店(江阴敔山湾店)(83901276)</t>
  </si>
  <si>
    <t>特惠大床房(无窗)&lt;至多8间&gt;&lt;2人入住&gt;</t>
  </si>
  <si>
    <t>廖圣云</t>
  </si>
  <si>
    <t xml:space="preserve">2872502	</t>
  </si>
  <si>
    <t xml:space="preserve">(THK)YD04693221214124658500;	</t>
  </si>
  <si>
    <t xml:space="preserve">999221916475005	</t>
  </si>
  <si>
    <t>[北京]格林豪泰(北京第二外国语学院褡裢坡地铁站店)(68610525)</t>
  </si>
  <si>
    <t>大床房&lt;至多8间&gt;&lt;2人入住&gt;</t>
  </si>
  <si>
    <t>曹富国</t>
  </si>
  <si>
    <t xml:space="preserve">2872942	</t>
  </si>
  <si>
    <t xml:space="preserve">(GRT)81307071;	</t>
  </si>
  <si>
    <t xml:space="preserve">999221922316922	</t>
  </si>
  <si>
    <t>[广州]广州中国大酒店(80243361)</t>
  </si>
  <si>
    <t>豪华房&lt;2人入住&gt;</t>
  </si>
  <si>
    <t>郑小毛</t>
  </si>
  <si>
    <t xml:space="preserve">2873711	</t>
  </si>
  <si>
    <t xml:space="preserve">(LNG)6130839;	</t>
  </si>
  <si>
    <t xml:space="preserve">999221922716541	</t>
  </si>
  <si>
    <t>[广州]广州宾馆(93872138)</t>
  </si>
  <si>
    <t>岭南雅致双床房&lt;至多8间&gt;&lt;90天内可预订&gt;&lt;2人入住&gt;</t>
  </si>
  <si>
    <t>王辉</t>
  </si>
  <si>
    <t xml:space="preserve">2873898	</t>
  </si>
  <si>
    <t xml:space="preserve">(LNG)6133690;	</t>
  </si>
  <si>
    <t>，</t>
  </si>
  <si>
    <t xml:space="preserve"> 5528 CNY</t>
  </si>
  <si>
    <t>A221230094121481</t>
  </si>
  <si>
    <t>总计：5528元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</si>
  <si>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</si>
  <si>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</si>
  <si>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</si>
  <si>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</si>
  <si>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</si>
  <si>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</si>
  <si>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</si>
  <si>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</si>
  <si>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</si>
  <si>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</si>
  <si>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</si>
  <si>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</si>
  <si>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</si>
  <si>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</si>
  <si>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</si>
  <si>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</si>
  <si>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</si>
  <si>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</si>
  <si>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</si>
  <si>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2022-12-14</t>
  </si>
  <si>
    <t>2873898</t>
  </si>
  <si>
    <t>广州宾馆</t>
  </si>
  <si>
    <t>2022-12-15</t>
  </si>
  <si>
    <t>退房日月结</t>
  </si>
  <si>
    <t>435.00</t>
  </si>
  <si>
    <t>RMB</t>
  </si>
  <si>
    <t>0</t>
  </si>
  <si>
    <t>0.00</t>
  </si>
  <si>
    <t>携程汇登国内直连</t>
  </si>
  <si>
    <t>01.011264</t>
  </si>
  <si>
    <t>2022-12-14 21:04:42</t>
  </si>
  <si>
    <t>否</t>
  </si>
  <si>
    <t>广州汇登信息科技有限公司</t>
  </si>
  <si>
    <t>直连</t>
  </si>
  <si>
    <t>中国</t>
  </si>
  <si>
    <t>2873711</t>
  </si>
  <si>
    <t>广州中国大酒店</t>
  </si>
  <si>
    <t>502.00</t>
  </si>
  <si>
    <t>2022-12-14 20:09:24</t>
  </si>
  <si>
    <t>2872942</t>
  </si>
  <si>
    <t>格林豪泰(北京第二外国语学院褡裢坡地铁站店)</t>
  </si>
  <si>
    <t>184.00</t>
  </si>
  <si>
    <t>2022-12-14 15:51:24</t>
  </si>
  <si>
    <t>2872502</t>
  </si>
  <si>
    <t>尚客优酒店(江阴敔山湾店)</t>
  </si>
  <si>
    <t>141.00</t>
  </si>
  <si>
    <t>2022-12-14 12:46:59</t>
  </si>
  <si>
    <t>2022-12-12</t>
  </si>
  <si>
    <t>2868915</t>
  </si>
  <si>
    <t>城市便捷酒店(武汉汉口江滩店)</t>
  </si>
  <si>
    <t>2022-12-13</t>
  </si>
  <si>
    <t>187.00</t>
  </si>
  <si>
    <t>2022-12-12 20:50:25</t>
  </si>
  <si>
    <t>2866786</t>
  </si>
  <si>
    <t>台北正旅馆</t>
  </si>
  <si>
    <t>Wu Gen-Pei,Wu Gen-Pei</t>
  </si>
  <si>
    <t>584.00</t>
  </si>
  <si>
    <t>2022-12-12 08:04:58</t>
  </si>
  <si>
    <t>2022-12-11</t>
  </si>
  <si>
    <t>2865876</t>
  </si>
  <si>
    <t>高雄华宏饭店</t>
  </si>
  <si>
    <t>SUNG CHENGHSIEN</t>
  </si>
  <si>
    <t>175.00</t>
  </si>
  <si>
    <t>2022-12-11 17:49:59</t>
  </si>
  <si>
    <t>2022-12-10</t>
  </si>
  <si>
    <t>2862141</t>
  </si>
  <si>
    <t>台北花园大酒店</t>
  </si>
  <si>
    <t>Wu Yu Wen,Wu Yu Wen</t>
  </si>
  <si>
    <t>852.00</t>
  </si>
  <si>
    <t>2022-12-10 10:05:00</t>
  </si>
  <si>
    <t>2022-12-09</t>
  </si>
  <si>
    <t>2861366</t>
  </si>
  <si>
    <t>Shaw Glenn,Shaw Glenn</t>
  </si>
  <si>
    <t>764.00</t>
  </si>
  <si>
    <t>2022-12-09 22:09:31</t>
  </si>
  <si>
    <t>2859973</t>
  </si>
  <si>
    <t>chen wang,chen wang</t>
  </si>
  <si>
    <t>1704.00</t>
  </si>
  <si>
    <t>2022-12-09 14:44:41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</si>
</sst>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44908</v>
      </c>
      <c r="G2" s="6">
        <v>44909</v>
      </c>
      <c r="H2" s="4">
        <v>1</v>
      </c>
      <c r="I2" s="4">
        <v>1</v>
      </c>
      <c r="J2" s="4">
        <v>1</v>
      </c>
      <c r="K2" s="4" t="s">
        <v>30</v>
      </c>
      <c r="L2" s="4">
        <v>382</v>
      </c>
      <c r="M2" s="4">
        <v>382</v>
      </c>
      <c r="N2" s="4" t="s">
        <v>31</v>
      </c>
      <c r="O2" s="4" t="s">
        <v>32</v>
      </c>
      <c r="P2" s="4" t="s">
        <v>33</v>
      </c>
      <c r="Q2" s="4">
        <v>0</v>
      </c>
      <c r="R2" s="7">
        <v>44906</v>
      </c>
      <c r="S2" s="6">
        <v>44924</v>
      </c>
      <c r="T2" s="4" t="s">
        <v>34</v>
      </c>
      <c r="U2" s="4">
        <v>382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44908</v>
      </c>
      <c r="G3" s="6">
        <v>44909</v>
      </c>
      <c r="H3" s="4">
        <v>1</v>
      </c>
      <c r="I3" s="4">
        <v>1</v>
      </c>
      <c r="J3" s="4">
        <v>1</v>
      </c>
      <c r="K3" s="4" t="s">
        <v>30</v>
      </c>
      <c r="L3" s="4">
        <v>-382</v>
      </c>
      <c r="M3" s="4">
        <v>-382</v>
      </c>
      <c r="N3" s="4" t="s">
        <v>31</v>
      </c>
      <c r="O3" s="4" t="s">
        <v>32</v>
      </c>
      <c r="P3" s="4" t="s">
        <v>33</v>
      </c>
      <c r="Q3" s="4">
        <v>0</v>
      </c>
      <c r="R3" s="7">
        <v>44906</v>
      </c>
      <c r="S3" s="6">
        <v>44924</v>
      </c>
      <c r="T3" s="4" t="s">
        <v>34</v>
      </c>
      <c r="U3" s="4">
        <v>-382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44908</v>
      </c>
      <c r="G4" s="6">
        <v>44909</v>
      </c>
      <c r="H4" s="4">
        <v>1</v>
      </c>
      <c r="I4" s="4">
        <v>1</v>
      </c>
      <c r="J4" s="4">
        <v>1</v>
      </c>
      <c r="K4" s="4" t="s">
        <v>30</v>
      </c>
      <c r="L4" s="4">
        <v>175</v>
      </c>
      <c r="M4" s="4">
        <v>175</v>
      </c>
      <c r="N4" s="4" t="s">
        <v>41</v>
      </c>
      <c r="O4" s="4" t="s">
        <v>32</v>
      </c>
      <c r="P4" s="4" t="s">
        <v>33</v>
      </c>
      <c r="Q4" s="4">
        <v>0</v>
      </c>
      <c r="R4" s="7">
        <v>44906</v>
      </c>
      <c r="S4" s="6">
        <v>44924</v>
      </c>
      <c r="T4" s="4" t="s">
        <v>34</v>
      </c>
      <c r="U4" s="4">
        <v>175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44908</v>
      </c>
      <c r="G5" s="6">
        <v>44909</v>
      </c>
      <c r="H5" s="4">
        <v>1</v>
      </c>
      <c r="I5" s="4">
        <v>1</v>
      </c>
      <c r="J5" s="4">
        <v>1</v>
      </c>
      <c r="K5" s="4" t="s">
        <v>30</v>
      </c>
      <c r="L5" s="4">
        <v>187</v>
      </c>
      <c r="M5" s="4">
        <v>187</v>
      </c>
      <c r="N5" s="4" t="s">
        <v>46</v>
      </c>
      <c r="O5" s="4" t="s">
        <v>32</v>
      </c>
      <c r="P5" s="4" t="s">
        <v>33</v>
      </c>
      <c r="Q5" s="4">
        <v>0</v>
      </c>
      <c r="R5" s="7">
        <v>44907</v>
      </c>
      <c r="S5" s="6">
        <v>44924</v>
      </c>
      <c r="T5" s="4" t="s">
        <v>34</v>
      </c>
      <c r="U5" s="4">
        <v>187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44909</v>
      </c>
      <c r="G6" s="6">
        <v>44910</v>
      </c>
      <c r="H6" s="4">
        <v>2</v>
      </c>
      <c r="I6" s="4">
        <v>1</v>
      </c>
      <c r="J6" s="4">
        <v>2</v>
      </c>
      <c r="K6" s="4" t="s">
        <v>30</v>
      </c>
      <c r="L6" s="4">
        <v>1704</v>
      </c>
      <c r="M6" s="4">
        <v>1704</v>
      </c>
      <c r="N6" s="4" t="s">
        <v>52</v>
      </c>
      <c r="O6" s="4" t="s">
        <v>53</v>
      </c>
      <c r="P6" s="4" t="s">
        <v>33</v>
      </c>
      <c r="Q6" s="4">
        <v>0</v>
      </c>
      <c r="R6" s="7">
        <v>44904</v>
      </c>
      <c r="S6" s="6">
        <v>44925</v>
      </c>
      <c r="T6" s="4" t="s">
        <v>34</v>
      </c>
      <c r="U6" s="4">
        <v>1704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50</v>
      </c>
      <c r="E7" s="4" t="s">
        <v>56</v>
      </c>
      <c r="F7" s="6">
        <v>44909</v>
      </c>
      <c r="G7" s="6">
        <v>44910</v>
      </c>
      <c r="H7" s="4">
        <v>1</v>
      </c>
      <c r="I7" s="4">
        <v>1</v>
      </c>
      <c r="J7" s="4">
        <v>1</v>
      </c>
      <c r="K7" s="4" t="s">
        <v>30</v>
      </c>
      <c r="L7" s="4">
        <v>764</v>
      </c>
      <c r="M7" s="4">
        <v>764</v>
      </c>
      <c r="N7" s="4" t="s">
        <v>57</v>
      </c>
      <c r="O7" s="4" t="s">
        <v>53</v>
      </c>
      <c r="P7" s="4" t="s">
        <v>33</v>
      </c>
      <c r="Q7" s="4">
        <v>0</v>
      </c>
      <c r="R7" s="7">
        <v>44904</v>
      </c>
      <c r="S7" s="6">
        <v>44925</v>
      </c>
      <c r="T7" s="4" t="s">
        <v>34</v>
      </c>
      <c r="U7" s="4">
        <v>764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44909</v>
      </c>
      <c r="G8" s="6">
        <v>44910</v>
      </c>
      <c r="H8" s="4">
        <v>1</v>
      </c>
      <c r="I8" s="4">
        <v>1</v>
      </c>
      <c r="J8" s="4">
        <v>1</v>
      </c>
      <c r="K8" s="4" t="s">
        <v>30</v>
      </c>
      <c r="L8" s="4">
        <v>852</v>
      </c>
      <c r="M8" s="4">
        <v>852</v>
      </c>
      <c r="N8" s="4" t="s">
        <v>60</v>
      </c>
      <c r="O8" s="4" t="s">
        <v>53</v>
      </c>
      <c r="P8" s="4" t="s">
        <v>33</v>
      </c>
      <c r="Q8" s="4">
        <v>0</v>
      </c>
      <c r="R8" s="7">
        <v>44905</v>
      </c>
      <c r="S8" s="6">
        <v>44925</v>
      </c>
      <c r="T8" s="4" t="s">
        <v>34</v>
      </c>
      <c r="U8" s="4">
        <v>852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44908</v>
      </c>
      <c r="G9" s="6">
        <v>44910</v>
      </c>
      <c r="H9" s="4">
        <v>1</v>
      </c>
      <c r="I9" s="4">
        <v>2</v>
      </c>
      <c r="J9" s="4">
        <v>2</v>
      </c>
      <c r="K9" s="4" t="s">
        <v>30</v>
      </c>
      <c r="L9" s="4">
        <v>584</v>
      </c>
      <c r="M9" s="4">
        <v>584</v>
      </c>
      <c r="N9" s="4" t="s">
        <v>65</v>
      </c>
      <c r="O9" s="4" t="s">
        <v>53</v>
      </c>
      <c r="P9" s="4" t="s">
        <v>33</v>
      </c>
      <c r="Q9" s="4">
        <v>0</v>
      </c>
      <c r="R9" s="7">
        <v>44907</v>
      </c>
      <c r="S9" s="6">
        <v>44925</v>
      </c>
      <c r="T9" s="4" t="s">
        <v>34</v>
      </c>
      <c r="U9" s="4">
        <v>584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44909</v>
      </c>
      <c r="G10" s="6">
        <v>44910</v>
      </c>
      <c r="H10" s="4">
        <v>1</v>
      </c>
      <c r="I10" s="4">
        <v>1</v>
      </c>
      <c r="J10" s="4">
        <v>1</v>
      </c>
      <c r="K10" s="4" t="s">
        <v>30</v>
      </c>
      <c r="L10" s="4">
        <v>141</v>
      </c>
      <c r="M10" s="4">
        <v>141</v>
      </c>
      <c r="N10" s="4" t="s">
        <v>71</v>
      </c>
      <c r="O10" s="4" t="s">
        <v>53</v>
      </c>
      <c r="P10" s="4" t="s">
        <v>33</v>
      </c>
      <c r="Q10" s="4">
        <v>0</v>
      </c>
      <c r="R10" s="7">
        <v>44909</v>
      </c>
      <c r="S10" s="6">
        <v>44925</v>
      </c>
      <c r="T10" s="4" t="s">
        <v>34</v>
      </c>
      <c r="U10" s="4">
        <v>141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44909</v>
      </c>
      <c r="G11" s="6">
        <v>44910</v>
      </c>
      <c r="H11" s="4">
        <v>1</v>
      </c>
      <c r="I11" s="4">
        <v>1</v>
      </c>
      <c r="J11" s="4">
        <v>1</v>
      </c>
      <c r="K11" s="4" t="s">
        <v>30</v>
      </c>
      <c r="L11" s="4">
        <v>184</v>
      </c>
      <c r="M11" s="4">
        <v>184</v>
      </c>
      <c r="N11" s="4" t="s">
        <v>77</v>
      </c>
      <c r="O11" s="4" t="s">
        <v>53</v>
      </c>
      <c r="P11" s="4" t="s">
        <v>33</v>
      </c>
      <c r="Q11" s="4">
        <v>0</v>
      </c>
      <c r="R11" s="7">
        <v>44909</v>
      </c>
      <c r="S11" s="6">
        <v>44925</v>
      </c>
      <c r="T11" s="4" t="s">
        <v>34</v>
      </c>
      <c r="U11" s="4">
        <v>184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44909</v>
      </c>
      <c r="G12" s="6">
        <v>44910</v>
      </c>
      <c r="H12" s="4">
        <v>1</v>
      </c>
      <c r="I12" s="4">
        <v>1</v>
      </c>
      <c r="J12" s="4">
        <v>1</v>
      </c>
      <c r="K12" s="4" t="s">
        <v>30</v>
      </c>
      <c r="L12" s="4">
        <v>502</v>
      </c>
      <c r="M12" s="4">
        <v>502</v>
      </c>
      <c r="N12" s="4" t="s">
        <v>83</v>
      </c>
      <c r="O12" s="4" t="s">
        <v>53</v>
      </c>
      <c r="P12" s="4" t="s">
        <v>33</v>
      </c>
      <c r="Q12" s="4">
        <v>0</v>
      </c>
      <c r="R12" s="7">
        <v>44909</v>
      </c>
      <c r="S12" s="6">
        <v>44925</v>
      </c>
      <c r="T12" s="4" t="s">
        <v>34</v>
      </c>
      <c r="U12" s="4">
        <v>502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44909</v>
      </c>
      <c r="G13" s="6">
        <v>44910</v>
      </c>
      <c r="H13" s="4">
        <v>1</v>
      </c>
      <c r="I13" s="4">
        <v>1</v>
      </c>
      <c r="J13" s="4">
        <v>1</v>
      </c>
      <c r="K13" s="4" t="s">
        <v>30</v>
      </c>
      <c r="L13" s="4">
        <v>435</v>
      </c>
      <c r="M13" s="4">
        <v>435</v>
      </c>
      <c r="N13" s="4" t="s">
        <v>89</v>
      </c>
      <c r="O13" s="4" t="s">
        <v>53</v>
      </c>
      <c r="P13" s="4" t="s">
        <v>33</v>
      </c>
      <c r="Q13" s="4">
        <v>0</v>
      </c>
      <c r="R13" s="7">
        <v>44909</v>
      </c>
      <c r="S13" s="6">
        <v>44925</v>
      </c>
      <c r="T13" s="4" t="s">
        <v>34</v>
      </c>
      <c r="U13" s="4">
        <v>435</v>
      </c>
      <c r="V13" s="4">
        <v>0</v>
      </c>
      <c r="W13" s="4">
        <v>0</v>
      </c>
      <c r="X13" s="4" t="s">
        <v>90</v>
      </c>
      <c r="Y13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hidden="1" spans="1:9">
      <c r="A2" s="5">
        <v>999221887119003</v>
      </c>
      <c r="B2" s="6">
        <v>44908</v>
      </c>
      <c r="C2" s="6">
        <v>44909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999221890559122</v>
      </c>
      <c r="B3" s="6">
        <v>44908</v>
      </c>
      <c r="C3" s="6">
        <v>44909</v>
      </c>
      <c r="D3" s="4">
        <v>175</v>
      </c>
      <c r="E3" s="4" t="str">
        <f>VLOOKUP(A3,HOP!A:L,12,0)</f>
        <v>175.00</v>
      </c>
      <c r="F3" s="4" t="str">
        <f>VLOOKUP(A3,HOP!A:C,3,0)</f>
        <v>2865876</v>
      </c>
      <c r="G3" s="4">
        <f t="shared" ref="G3:G12" si="0">D3-E3</f>
        <v>0</v>
      </c>
      <c r="H3" s="4" t="str">
        <f t="shared" ref="H3:H12" si="1">$H$1&amp;F3</f>
        <v>，2865876</v>
      </c>
      <c r="I3" s="4" t="str">
        <f>VLOOKUP(A3,HOP!A:U,21,0)</f>
        <v>直连</v>
      </c>
    </row>
    <row r="4" s="4" customFormat="1" spans="1:9">
      <c r="A4" s="5">
        <v>999221901846747</v>
      </c>
      <c r="B4" s="6">
        <v>44908</v>
      </c>
      <c r="C4" s="6">
        <v>44909</v>
      </c>
      <c r="D4" s="4">
        <v>187</v>
      </c>
      <c r="E4" s="4" t="str">
        <f>VLOOKUP(A4,HOP!A:L,12,0)</f>
        <v>187.00</v>
      </c>
      <c r="F4" s="4" t="str">
        <f>VLOOKUP(A4,HOP!A:C,3,0)</f>
        <v>2868915</v>
      </c>
      <c r="G4" s="4">
        <f t="shared" si="0"/>
        <v>0</v>
      </c>
      <c r="H4" s="4" t="str">
        <f t="shared" si="1"/>
        <v>，2868915</v>
      </c>
      <c r="I4" s="4" t="str">
        <f>VLOOKUP(A4,HOP!A:U,21,0)</f>
        <v>直连</v>
      </c>
    </row>
    <row r="5" s="4" customFormat="1" spans="1:9">
      <c r="A5" s="5">
        <v>999221870796517</v>
      </c>
      <c r="B5" s="6">
        <v>44909</v>
      </c>
      <c r="C5" s="6">
        <v>44910</v>
      </c>
      <c r="D5" s="4">
        <v>1704</v>
      </c>
      <c r="E5" s="4" t="str">
        <f>VLOOKUP(A5,HOP!A:L,12,0)</f>
        <v>1704.00</v>
      </c>
      <c r="F5" s="4" t="str">
        <f>VLOOKUP(A5,HOP!A:C,3,0)</f>
        <v>2859973</v>
      </c>
      <c r="G5" s="4">
        <f t="shared" si="0"/>
        <v>0</v>
      </c>
      <c r="H5" s="4" t="str">
        <f t="shared" si="1"/>
        <v>，2859973</v>
      </c>
      <c r="I5" s="4" t="str">
        <f>VLOOKUP(A5,HOP!A:U,21,0)</f>
        <v>直连</v>
      </c>
    </row>
    <row r="6" s="4" customFormat="1" spans="1:9">
      <c r="A6" s="5">
        <v>999221875862026</v>
      </c>
      <c r="B6" s="6">
        <v>44909</v>
      </c>
      <c r="C6" s="6">
        <v>44910</v>
      </c>
      <c r="D6" s="4">
        <v>764</v>
      </c>
      <c r="E6" s="4" t="str">
        <f>VLOOKUP(A6,HOP!A:L,12,0)</f>
        <v>764.00</v>
      </c>
      <c r="F6" s="4" t="str">
        <f>VLOOKUP(A6,HOP!A:C,3,0)</f>
        <v>2861366</v>
      </c>
      <c r="G6" s="4">
        <f t="shared" si="0"/>
        <v>0</v>
      </c>
      <c r="H6" s="4" t="str">
        <f t="shared" si="1"/>
        <v>，2861366</v>
      </c>
      <c r="I6" s="4" t="str">
        <f>VLOOKUP(A6,HOP!A:U,21,0)</f>
        <v>直连</v>
      </c>
    </row>
    <row r="7" s="4" customFormat="1" spans="1:9">
      <c r="A7" s="5">
        <v>999221878697377</v>
      </c>
      <c r="B7" s="6">
        <v>44909</v>
      </c>
      <c r="C7" s="6">
        <v>44910</v>
      </c>
      <c r="D7" s="4">
        <v>852</v>
      </c>
      <c r="E7" s="4" t="str">
        <f>VLOOKUP(A7,HOP!A:L,12,0)</f>
        <v>852.00</v>
      </c>
      <c r="F7" s="4" t="str">
        <f>VLOOKUP(A7,HOP!A:C,3,0)</f>
        <v>2862141</v>
      </c>
      <c r="G7" s="4">
        <f t="shared" si="0"/>
        <v>0</v>
      </c>
      <c r="H7" s="4" t="str">
        <f t="shared" si="1"/>
        <v>，2862141</v>
      </c>
      <c r="I7" s="4" t="str">
        <f>VLOOKUP(A7,HOP!A:U,21,0)</f>
        <v>直连</v>
      </c>
    </row>
    <row r="8" s="4" customFormat="1" spans="1:9">
      <c r="A8" s="5">
        <v>999221893670323</v>
      </c>
      <c r="B8" s="6">
        <v>44908</v>
      </c>
      <c r="C8" s="6">
        <v>44910</v>
      </c>
      <c r="D8" s="4">
        <v>584</v>
      </c>
      <c r="E8" s="4" t="str">
        <f>VLOOKUP(A8,HOP!A:L,12,0)</f>
        <v>584.00</v>
      </c>
      <c r="F8" s="4" t="str">
        <f>VLOOKUP(A8,HOP!A:C,3,0)</f>
        <v>2866786</v>
      </c>
      <c r="G8" s="4">
        <f t="shared" si="0"/>
        <v>0</v>
      </c>
      <c r="H8" s="4" t="str">
        <f t="shared" si="1"/>
        <v>，2866786</v>
      </c>
      <c r="I8" s="4" t="str">
        <f>VLOOKUP(A8,HOP!A:U,21,0)</f>
        <v>直连</v>
      </c>
    </row>
    <row r="9" s="4" customFormat="1" spans="1:9">
      <c r="A9" s="5">
        <v>999221915436003</v>
      </c>
      <c r="B9" s="6">
        <v>44909</v>
      </c>
      <c r="C9" s="6">
        <v>44910</v>
      </c>
      <c r="D9" s="4">
        <v>141</v>
      </c>
      <c r="E9" s="4" t="str">
        <f>VLOOKUP(A9,HOP!A:L,12,0)</f>
        <v>141.00</v>
      </c>
      <c r="F9" s="4" t="str">
        <f>VLOOKUP(A9,HOP!A:C,3,0)</f>
        <v>2872502</v>
      </c>
      <c r="G9" s="4">
        <f t="shared" si="0"/>
        <v>0</v>
      </c>
      <c r="H9" s="4" t="str">
        <f t="shared" si="1"/>
        <v>，2872502</v>
      </c>
      <c r="I9" s="4" t="str">
        <f>VLOOKUP(A9,HOP!A:U,21,0)</f>
        <v>直连</v>
      </c>
    </row>
    <row r="10" s="4" customFormat="1" spans="1:9">
      <c r="A10" s="5">
        <v>999221916475005</v>
      </c>
      <c r="B10" s="6">
        <v>44909</v>
      </c>
      <c r="C10" s="6">
        <v>44910</v>
      </c>
      <c r="D10" s="4">
        <v>184</v>
      </c>
      <c r="E10" s="4" t="str">
        <f>VLOOKUP(A10,HOP!A:L,12,0)</f>
        <v>184.00</v>
      </c>
      <c r="F10" s="4" t="str">
        <f>VLOOKUP(A10,HOP!A:C,3,0)</f>
        <v>2872942</v>
      </c>
      <c r="G10" s="4">
        <f t="shared" si="0"/>
        <v>0</v>
      </c>
      <c r="H10" s="4" t="str">
        <f t="shared" si="1"/>
        <v>，2872942</v>
      </c>
      <c r="I10" s="4" t="str">
        <f>VLOOKUP(A10,HOP!A:U,21,0)</f>
        <v>直连</v>
      </c>
    </row>
    <row r="11" s="4" customFormat="1" spans="1:9">
      <c r="A11" s="5">
        <v>999221922316922</v>
      </c>
      <c r="B11" s="6">
        <v>44909</v>
      </c>
      <c r="C11" s="6">
        <v>44910</v>
      </c>
      <c r="D11" s="4">
        <v>502</v>
      </c>
      <c r="E11" s="4" t="str">
        <f>VLOOKUP(A11,HOP!A:L,12,0)</f>
        <v>502.00</v>
      </c>
      <c r="F11" s="4" t="str">
        <f>VLOOKUP(A11,HOP!A:C,3,0)</f>
        <v>2873711</v>
      </c>
      <c r="G11" s="4">
        <f t="shared" si="0"/>
        <v>0</v>
      </c>
      <c r="H11" s="4" t="str">
        <f t="shared" si="1"/>
        <v>，2873711</v>
      </c>
      <c r="I11" s="4" t="str">
        <f>VLOOKUP(A11,HOP!A:U,21,0)</f>
        <v>直连</v>
      </c>
    </row>
    <row r="12" s="4" customFormat="1" spans="1:9">
      <c r="A12" s="5">
        <v>999221922716541</v>
      </c>
      <c r="B12" s="6">
        <v>44909</v>
      </c>
      <c r="C12" s="6">
        <v>44910</v>
      </c>
      <c r="D12" s="4">
        <v>435</v>
      </c>
      <c r="E12" s="4" t="str">
        <f>VLOOKUP(A12,HOP!A:L,12,0)</f>
        <v>435.00</v>
      </c>
      <c r="F12" s="4" t="str">
        <f>VLOOKUP(A12,HOP!A:C,3,0)</f>
        <v>2873898</v>
      </c>
      <c r="G12" s="4">
        <f t="shared" si="0"/>
        <v>0</v>
      </c>
      <c r="H12" s="4" t="str">
        <f t="shared" si="1"/>
        <v>，2873898</v>
      </c>
      <c r="I12" s="4" t="str">
        <f>VLOOKUP(A12,HOP!A:U,21,0)</f>
        <v>直连</v>
      </c>
    </row>
    <row r="14" spans="4:4">
      <c r="D14" s="4">
        <f>SUM(D2:D13)</f>
        <v>5528</v>
      </c>
    </row>
    <row r="15" spans="4:4">
      <c r="D15" s="4" t="s">
        <v>93</v>
      </c>
    </row>
    <row r="18" spans="1:1">
      <c r="A18" s="4" t="s">
        <v>94</v>
      </c>
    </row>
    <row r="19" spans="1:1">
      <c r="A19" s="4" t="s">
        <v>95</v>
      </c>
    </row>
  </sheetData>
  <autoFilter ref="A1:XFD15">
    <filterColumn colId="3">
      <filters blank="1">
        <filter val="141"/>
        <filter val="502"/>
        <filter val="852"/>
        <filter val="184"/>
        <filter val="584"/>
        <filter val="764"/>
        <filter val="1704"/>
        <filter val="175"/>
        <filter val="435"/>
        <filter val="187"/>
        <filter val="5528"/>
        <filter val="552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999221922716541</v>
      </c>
      <c r="B2" s="1" t="s">
        <v>115</v>
      </c>
      <c r="C2" s="1" t="s">
        <v>116</v>
      </c>
      <c r="D2" s="1" t="s">
        <v>117</v>
      </c>
      <c r="E2" s="1" t="s">
        <v>89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999221922316922</v>
      </c>
      <c r="B3" s="1" t="s">
        <v>115</v>
      </c>
      <c r="C3" s="1" t="s">
        <v>131</v>
      </c>
      <c r="D3" s="1" t="s">
        <v>132</v>
      </c>
      <c r="E3" s="1" t="s">
        <v>83</v>
      </c>
      <c r="F3" s="1" t="s">
        <v>115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127</v>
      </c>
      <c r="T3" s="1" t="s">
        <v>128</v>
      </c>
      <c r="U3" s="1" t="s">
        <v>129</v>
      </c>
      <c r="V3" s="1" t="s">
        <v>130</v>
      </c>
    </row>
    <row r="4" s="1" customFormat="1" spans="1:22">
      <c r="A4" s="3">
        <v>999221916475005</v>
      </c>
      <c r="B4" s="1" t="s">
        <v>115</v>
      </c>
      <c r="C4" s="1" t="s">
        <v>135</v>
      </c>
      <c r="D4" s="1" t="s">
        <v>136</v>
      </c>
      <c r="E4" s="1" t="s">
        <v>77</v>
      </c>
      <c r="F4" s="1" t="s">
        <v>115</v>
      </c>
      <c r="G4" s="1" t="s">
        <v>118</v>
      </c>
      <c r="H4" s="1" t="s">
        <v>119</v>
      </c>
      <c r="I4" s="1" t="s">
        <v>137</v>
      </c>
      <c r="J4" s="1" t="s">
        <v>121</v>
      </c>
      <c r="K4" s="1" t="s">
        <v>137</v>
      </c>
      <c r="L4" s="1" t="s">
        <v>137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138</v>
      </c>
      <c r="S4" s="1" t="s">
        <v>127</v>
      </c>
      <c r="T4" s="1" t="s">
        <v>128</v>
      </c>
      <c r="U4" s="1" t="s">
        <v>129</v>
      </c>
      <c r="V4" s="1" t="s">
        <v>130</v>
      </c>
    </row>
    <row r="5" s="1" customFormat="1" spans="1:22">
      <c r="A5" s="3">
        <v>999221915436003</v>
      </c>
      <c r="B5" s="1" t="s">
        <v>115</v>
      </c>
      <c r="C5" s="1" t="s">
        <v>139</v>
      </c>
      <c r="D5" s="1" t="s">
        <v>140</v>
      </c>
      <c r="E5" s="1" t="s">
        <v>71</v>
      </c>
      <c r="F5" s="1" t="s">
        <v>115</v>
      </c>
      <c r="G5" s="1" t="s">
        <v>118</v>
      </c>
      <c r="H5" s="1" t="s">
        <v>119</v>
      </c>
      <c r="I5" s="1" t="s">
        <v>141</v>
      </c>
      <c r="J5" s="1" t="s">
        <v>121</v>
      </c>
      <c r="K5" s="1" t="s">
        <v>141</v>
      </c>
      <c r="L5" s="1" t="s">
        <v>141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142</v>
      </c>
      <c r="S5" s="1" t="s">
        <v>127</v>
      </c>
      <c r="T5" s="1" t="s">
        <v>128</v>
      </c>
      <c r="U5" s="1" t="s">
        <v>129</v>
      </c>
      <c r="V5" s="1" t="s">
        <v>130</v>
      </c>
    </row>
    <row r="6" s="1" customFormat="1" spans="1:22">
      <c r="A6" s="3">
        <v>999221901846747</v>
      </c>
      <c r="B6" s="1" t="s">
        <v>143</v>
      </c>
      <c r="C6" s="1" t="s">
        <v>144</v>
      </c>
      <c r="D6" s="1" t="s">
        <v>145</v>
      </c>
      <c r="E6" s="1" t="s">
        <v>46</v>
      </c>
      <c r="F6" s="1" t="s">
        <v>146</v>
      </c>
      <c r="G6" s="1" t="s">
        <v>115</v>
      </c>
      <c r="H6" s="1" t="s">
        <v>119</v>
      </c>
      <c r="I6" s="1" t="s">
        <v>147</v>
      </c>
      <c r="J6" s="1" t="s">
        <v>121</v>
      </c>
      <c r="K6" s="1" t="s">
        <v>147</v>
      </c>
      <c r="L6" s="1" t="s">
        <v>147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148</v>
      </c>
      <c r="S6" s="1" t="s">
        <v>127</v>
      </c>
      <c r="T6" s="1" t="s">
        <v>128</v>
      </c>
      <c r="U6" s="1" t="s">
        <v>129</v>
      </c>
      <c r="V6" s="1" t="s">
        <v>130</v>
      </c>
    </row>
    <row r="7" s="1" customFormat="1" spans="1:22">
      <c r="A7" s="3">
        <v>999221893670323</v>
      </c>
      <c r="B7" s="1" t="s">
        <v>143</v>
      </c>
      <c r="C7" s="1" t="s">
        <v>149</v>
      </c>
      <c r="D7" s="1" t="s">
        <v>150</v>
      </c>
      <c r="E7" s="1" t="s">
        <v>151</v>
      </c>
      <c r="F7" s="1" t="s">
        <v>146</v>
      </c>
      <c r="G7" s="1" t="s">
        <v>118</v>
      </c>
      <c r="H7" s="1" t="s">
        <v>119</v>
      </c>
      <c r="I7" s="1" t="s">
        <v>152</v>
      </c>
      <c r="J7" s="1" t="s">
        <v>121</v>
      </c>
      <c r="K7" s="1" t="s">
        <v>152</v>
      </c>
      <c r="L7" s="1" t="s">
        <v>152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153</v>
      </c>
      <c r="S7" s="1" t="s">
        <v>127</v>
      </c>
      <c r="T7" s="1" t="s">
        <v>128</v>
      </c>
      <c r="U7" s="1" t="s">
        <v>129</v>
      </c>
      <c r="V7" s="1" t="s">
        <v>130</v>
      </c>
    </row>
    <row r="8" s="1" customFormat="1" spans="1:22">
      <c r="A8" s="3">
        <v>999221890559122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146</v>
      </c>
      <c r="G8" s="1" t="s">
        <v>115</v>
      </c>
      <c r="H8" s="1" t="s">
        <v>119</v>
      </c>
      <c r="I8" s="1" t="s">
        <v>158</v>
      </c>
      <c r="J8" s="1" t="s">
        <v>121</v>
      </c>
      <c r="K8" s="1" t="s">
        <v>158</v>
      </c>
      <c r="L8" s="1" t="s">
        <v>158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159</v>
      </c>
      <c r="S8" s="1" t="s">
        <v>127</v>
      </c>
      <c r="T8" s="1" t="s">
        <v>128</v>
      </c>
      <c r="U8" s="1" t="s">
        <v>129</v>
      </c>
      <c r="V8" s="1" t="s">
        <v>130</v>
      </c>
    </row>
    <row r="9" s="1" customFormat="1" spans="1:22">
      <c r="A9" s="3">
        <v>999221878697377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115</v>
      </c>
      <c r="G9" s="1" t="s">
        <v>118</v>
      </c>
      <c r="H9" s="1" t="s">
        <v>119</v>
      </c>
      <c r="I9" s="1" t="s">
        <v>164</v>
      </c>
      <c r="J9" s="1" t="s">
        <v>121</v>
      </c>
      <c r="K9" s="1" t="s">
        <v>164</v>
      </c>
      <c r="L9" s="1" t="s">
        <v>164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165</v>
      </c>
      <c r="S9" s="1" t="s">
        <v>127</v>
      </c>
      <c r="T9" s="1" t="s">
        <v>128</v>
      </c>
      <c r="U9" s="1" t="s">
        <v>129</v>
      </c>
      <c r="V9" s="1" t="s">
        <v>130</v>
      </c>
    </row>
    <row r="10" s="1" customFormat="1" spans="1:22">
      <c r="A10" s="3">
        <v>999221875862026</v>
      </c>
      <c r="B10" s="1" t="s">
        <v>166</v>
      </c>
      <c r="C10" s="1" t="s">
        <v>167</v>
      </c>
      <c r="D10" s="1" t="s">
        <v>162</v>
      </c>
      <c r="E10" s="1" t="s">
        <v>168</v>
      </c>
      <c r="F10" s="1" t="s">
        <v>115</v>
      </c>
      <c r="G10" s="1" t="s">
        <v>118</v>
      </c>
      <c r="H10" s="1" t="s">
        <v>119</v>
      </c>
      <c r="I10" s="1" t="s">
        <v>169</v>
      </c>
      <c r="J10" s="1" t="s">
        <v>121</v>
      </c>
      <c r="K10" s="1" t="s">
        <v>169</v>
      </c>
      <c r="L10" s="1" t="s">
        <v>169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170</v>
      </c>
      <c r="S10" s="1" t="s">
        <v>127</v>
      </c>
      <c r="T10" s="1" t="s">
        <v>128</v>
      </c>
      <c r="U10" s="1" t="s">
        <v>129</v>
      </c>
      <c r="V10" s="1" t="s">
        <v>130</v>
      </c>
    </row>
    <row r="11" s="1" customFormat="1" spans="1:22">
      <c r="A11" s="3">
        <v>999221870796517</v>
      </c>
      <c r="B11" s="1" t="s">
        <v>166</v>
      </c>
      <c r="C11" s="1" t="s">
        <v>171</v>
      </c>
      <c r="D11" s="1" t="s">
        <v>162</v>
      </c>
      <c r="E11" s="1" t="s">
        <v>172</v>
      </c>
      <c r="F11" s="1" t="s">
        <v>115</v>
      </c>
      <c r="G11" s="1" t="s">
        <v>118</v>
      </c>
      <c r="H11" s="1" t="s">
        <v>119</v>
      </c>
      <c r="I11" s="1" t="s">
        <v>173</v>
      </c>
      <c r="J11" s="1" t="s">
        <v>121</v>
      </c>
      <c r="K11" s="1" t="s">
        <v>173</v>
      </c>
      <c r="L11" s="1" t="s">
        <v>173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174</v>
      </c>
      <c r="S11" s="1" t="s">
        <v>127</v>
      </c>
      <c r="T11" s="1" t="s">
        <v>128</v>
      </c>
      <c r="U11" s="1" t="s">
        <v>129</v>
      </c>
      <c r="V11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2022-12-30T01:00:00Z</dcterms:created>
  <dcterms:modified xsi:type="dcterms:W3CDTF">2022-12-30T01:42:53Z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E41116A653CD4261973E6D74D9405537</vt:lpwstr>
  </property>
  <property fmtid="{D5CDD505-2E9C-101B-9397-08002B2CF9AE}" pid="3" name="KSOProductBuildVer">
    <vt:lpwstr>2052-11.1.0.13703</vt:lpwstr>
  </property>
</Properties>
</file>