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<sst xmlns="http://schemas.openxmlformats.org/spreadsheetml/2006/main" count="487" uniqueCount="208">
  <si>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</si>
  <si>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</si>
  <si>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</si>
  <si>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</si>
  <si>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</si>
  <si>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</si>
  <si>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</si>
  <si>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</si>
  <si>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</si>
  <si>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</si>
  <si>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</si>
  <si>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</si>
  <si>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</si>
  <si>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</si>
  <si>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</si>
  <si>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</si>
  <si>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</si>
  <si>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</si>
  <si>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</si>
  <si>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</si>
  <si>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</si>
  <si>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</si>
  <si>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</si>
  <si>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</si>
  <si>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</si>
  <si>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21844636820	</t>
  </si>
  <si>
    <t>Ctrip</t>
  </si>
  <si>
    <t>正常</t>
  </si>
  <si>
    <t>[香港]香港广易商务宾馆(家庭旅馆)(WIDE EVER HOSTEL)(2981749)</t>
  </si>
  <si>
    <t>大床房&lt;特惠专享&gt;&lt;双人入住&gt;&lt;无早&gt;</t>
  </si>
  <si>
    <t>CNY</t>
  </si>
  <si>
    <t>Chung/chiHim</t>
  </si>
  <si>
    <t>CA363221225CNY</t>
  </si>
  <si>
    <t>未提现</t>
  </si>
  <si>
    <t>携程开票</t>
  </si>
  <si>
    <t xml:space="preserve">2829774	</t>
  </si>
  <si>
    <t xml:space="preserve">	</t>
  </si>
  <si>
    <t xml:space="preserve">999221853199357	</t>
  </si>
  <si>
    <t>[梅州]梅州麓湖山酒店(67856423)</t>
  </si>
  <si>
    <t>标准双床房&lt;双人入住&gt;&lt;升级特惠&gt;&lt;双早&gt;&lt;新高价值日历房套餐&gt;&lt;新酒店礼盒&gt;</t>
  </si>
  <si>
    <t>孙洪凌</t>
  </si>
  <si>
    <t xml:space="preserve">1791883	</t>
  </si>
  <si>
    <t xml:space="preserve">999221856006748	</t>
  </si>
  <si>
    <t>[梅州]梅州白天鹅迎宾馆(100697959)</t>
  </si>
  <si>
    <t>商务江景大床房&lt;特惠专享&gt;&lt;双人入住&gt;&lt;日历房套餐高价值&gt;&lt;双早&gt;&lt;新酒店礼盒&gt;</t>
  </si>
  <si>
    <t>林佳南</t>
  </si>
  <si>
    <t xml:space="preserve">21859984766	</t>
  </si>
  <si>
    <t>[香港]奕居(The Upper House)(17083495)</t>
  </si>
  <si>
    <t>Studio 80 豪华房&lt;双人入住&gt;&lt;内宾&gt;&lt;预付&gt;&lt;无早&gt;</t>
  </si>
  <si>
    <t>YAN/ZI,CAO/MEI</t>
  </si>
  <si>
    <t xml:space="preserve">2855985	</t>
  </si>
  <si>
    <t xml:space="preserve">999221869801613	</t>
  </si>
  <si>
    <t>谢顺生</t>
  </si>
  <si>
    <t xml:space="preserve">999221870387112	</t>
  </si>
  <si>
    <t>商务江景双床房&lt;特惠专享&gt;&lt;双人入住&gt;&lt;日历房套餐高价值&gt;&lt;双早&gt;&lt;新酒店礼盒&gt;</t>
  </si>
  <si>
    <t>周宝澄</t>
  </si>
  <si>
    <t xml:space="preserve">999221870480705	</t>
  </si>
  <si>
    <t>商务城景大床房&lt;超值特惠&gt;&lt;双人入住&gt;&lt;日历房套餐高价值&gt;&lt;单早&gt;&lt;新酒店礼盒&gt;</t>
  </si>
  <si>
    <t>李海余</t>
  </si>
  <si>
    <t xml:space="preserve">999221870745282	</t>
  </si>
  <si>
    <t>[五华]五华热矿泥温泉度假村(99113525)</t>
  </si>
  <si>
    <t>标准双床&lt;双人入住&gt;&lt;限量特惠&gt;&lt;双早&gt;&lt;新高价值日历房套餐&gt;&lt;新酒店礼盒&gt;</t>
  </si>
  <si>
    <t>丁冬花</t>
  </si>
  <si>
    <t xml:space="preserve">999221870833335	</t>
  </si>
  <si>
    <t>[香港]香港米易商务宾馆(M Easy Hotel)(670116)</t>
  </si>
  <si>
    <t>标准大床房&lt;特惠专享&gt;&lt;双人入住&gt;&lt;无早&gt;</t>
  </si>
  <si>
    <t>wong/powah</t>
  </si>
  <si>
    <t xml:space="preserve">2860000	</t>
  </si>
  <si>
    <t xml:space="preserve">999221870895559	</t>
  </si>
  <si>
    <t>李强,陈业泽</t>
  </si>
  <si>
    <t xml:space="preserve">999221874904944	</t>
  </si>
  <si>
    <t>商务城景双床房&lt;特惠专享&gt;&lt;双人入住&gt;&lt;日历房套餐高价值&gt;&lt;双早&gt;&lt;新酒店礼盒&gt;</t>
  </si>
  <si>
    <t>李健</t>
  </si>
  <si>
    <t xml:space="preserve">999221869700487	</t>
  </si>
  <si>
    <t>商务江景大床房&lt;超值特惠&gt;&lt;双人入住&gt;&lt;日历房套餐高价值&gt;&lt;单早&gt;&lt;新酒店礼盒&gt;</t>
  </si>
  <si>
    <t>罗晨兮</t>
  </si>
  <si>
    <t>CA363221226CNY</t>
  </si>
  <si>
    <t xml:space="preserve">999221873562964	</t>
  </si>
  <si>
    <t>陈志添,何莹</t>
  </si>
  <si>
    <t xml:space="preserve">999221876313616	</t>
  </si>
  <si>
    <t>商务城景大床房&lt;特惠专享&gt;&lt;双人入住&gt;&lt;日历房套餐高价值&gt;&lt;双早&gt;&lt;新酒店礼盒&gt;</t>
  </si>
  <si>
    <t>张岩</t>
  </si>
  <si>
    <t xml:space="preserve">999221876720550	</t>
  </si>
  <si>
    <t>标准双床房&lt;双人入住&gt;&lt;内宾&gt;&lt;日历房套餐高价值&gt;&lt;预付&gt;&lt;双早&gt;&lt;新酒店礼盒&gt;</t>
  </si>
  <si>
    <t>淦云莲</t>
  </si>
  <si>
    <t xml:space="preserve">2861932	</t>
  </si>
  <si>
    <t xml:space="preserve">1807074	</t>
  </si>
  <si>
    <t xml:space="preserve">999221878880882	</t>
  </si>
  <si>
    <t xml:space="preserve">999221879550265	</t>
  </si>
  <si>
    <t>郭铭</t>
  </si>
  <si>
    <t xml:space="preserve">999221880945938	</t>
  </si>
  <si>
    <t>[梅州]梅州新飞腾艺术酒店(100914635)</t>
  </si>
  <si>
    <t>豪华主题大床房&lt;特惠专享&gt;&lt;双人入住&gt;&lt;无早&gt;</t>
  </si>
  <si>
    <t>赖宇威</t>
  </si>
  <si>
    <t xml:space="preserve">2862860	</t>
  </si>
  <si>
    <t xml:space="preserve">999221880947578	</t>
  </si>
  <si>
    <t>[梅州]梅州新飞腾酒店(100961363)</t>
  </si>
  <si>
    <t>陈建新</t>
  </si>
  <si>
    <t xml:space="preserve">2862861	</t>
  </si>
  <si>
    <t xml:space="preserve">999221881826140	</t>
  </si>
  <si>
    <t>温馨大床房&lt;双人入住&gt;&lt;限量特惠&gt;&lt;双早&gt;&lt;新高价值日历房套餐&gt;&lt;新酒店礼盒&gt;</t>
  </si>
  <si>
    <t>陈小洪</t>
  </si>
  <si>
    <t xml:space="preserve">999221882679907	</t>
  </si>
  <si>
    <t>小邓</t>
  </si>
  <si>
    <t xml:space="preserve">2863922	</t>
  </si>
  <si>
    <t>,</t>
  </si>
  <si>
    <t>999221853199357</t>
  </si>
  <si>
    <t>202212041317430068</t>
  </si>
  <si>
    <t>999221856006748</t>
  </si>
  <si>
    <t>202212281336030001</t>
  </si>
  <si>
    <t>999221856006748此单多收1030.5元待退回</t>
  </si>
  <si>
    <t>999221869801613</t>
  </si>
  <si>
    <t>202212091032140020</t>
  </si>
  <si>
    <t>999221870387112</t>
  </si>
  <si>
    <t>202212091327000025</t>
  </si>
  <si>
    <t>999221870480705</t>
  </si>
  <si>
    <t>202212091336470020</t>
  </si>
  <si>
    <t>999221870745282</t>
  </si>
  <si>
    <t>202212091446590025</t>
  </si>
  <si>
    <t>999221870895559</t>
  </si>
  <si>
    <t>202212091519320068</t>
  </si>
  <si>
    <t>999221874904944</t>
  </si>
  <si>
    <t>202212091946170071</t>
  </si>
  <si>
    <t>999221869700487</t>
  </si>
  <si>
    <t>202212091026440068</t>
  </si>
  <si>
    <t>999221873562964</t>
  </si>
  <si>
    <t>202212091720070034</t>
  </si>
  <si>
    <t>999221876313616</t>
  </si>
  <si>
    <t>202212100823330025</t>
  </si>
  <si>
    <t>999221878880882</t>
  </si>
  <si>
    <t>202212101038540021</t>
  </si>
  <si>
    <t>999221879550265</t>
  </si>
  <si>
    <t>202212101158370020</t>
  </si>
  <si>
    <t>999221881826140</t>
  </si>
  <si>
    <t>202212101802420068</t>
  </si>
  <si>
    <t>A221226094210481</t>
  </si>
  <si>
    <t>A221226094028481</t>
  </si>
  <si>
    <t>A221226094120481</t>
  </si>
  <si>
    <t>房集：i221230165833 5758.8元</t>
  </si>
  <si>
    <t>A221230170134228</t>
  </si>
  <si>
    <t>CNY / HKD 当前参考汇率: 1.114724575</t>
  </si>
  <si>
    <t>总计: 14058.86 CNY/
15671.76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</si>
  <si>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</si>
  <si>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</si>
  <si>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</si>
  <si>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</si>
  <si>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</si>
  <si>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</si>
  <si>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</si>
  <si>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</si>
  <si>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</si>
  <si>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</si>
  <si>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</si>
  <si>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</si>
  <si>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</si>
  <si>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</si>
  <si>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</si>
  <si>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</si>
  <si>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</si>
  <si>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</si>
  <si>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</si>
  <si>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2022-12-10</t>
  </si>
  <si>
    <t>2863922</t>
  </si>
  <si>
    <t>梅州新飞腾酒店</t>
  </si>
  <si>
    <t>2022-12-11</t>
  </si>
  <si>
    <t>退房日周结</t>
  </si>
  <si>
    <t>112.20</t>
  </si>
  <si>
    <t>RMB</t>
  </si>
  <si>
    <t>0</t>
  </si>
  <si>
    <t>0.00</t>
  </si>
  <si>
    <t>携程国内直连(DD)</t>
  </si>
  <si>
    <t>01.011249</t>
  </si>
  <si>
    <t>2022-12-10 21:07:30</t>
  </si>
  <si>
    <t>否</t>
  </si>
  <si>
    <t>汇智国际旅游发展有限公司</t>
  </si>
  <si>
    <t>直采</t>
  </si>
  <si>
    <t>中国</t>
  </si>
  <si>
    <t>2862861</t>
  </si>
  <si>
    <t>2022-12-10 14:38:38</t>
  </si>
  <si>
    <t>2862860</t>
  </si>
  <si>
    <t>梅州新飞腾艺术酒店</t>
  </si>
  <si>
    <t>153.00</t>
  </si>
  <si>
    <t>2022-12-10 14:38:18</t>
  </si>
  <si>
    <t>2861932</t>
  </si>
  <si>
    <t>梅州麓湖山酒店</t>
  </si>
  <si>
    <t>325.20</t>
  </si>
  <si>
    <t>2022-12-10 07:12:28</t>
  </si>
  <si>
    <t>Saas酒店</t>
  </si>
  <si>
    <t>2022-12-09</t>
  </si>
  <si>
    <t>2860000</t>
  </si>
  <si>
    <t>香港米易商务宾馆家庭旅馆</t>
  </si>
  <si>
    <t>wong powah</t>
  </si>
  <si>
    <t>234.60</t>
  </si>
  <si>
    <t>2022-12-09 14:55:05</t>
  </si>
  <si>
    <t>2022-12-08</t>
  </si>
  <si>
    <t>2855985</t>
  </si>
  <si>
    <t>奕居</t>
  </si>
  <si>
    <t>YAN ZI,CAO MEI</t>
  </si>
  <si>
    <t>3894.56</t>
  </si>
  <si>
    <t>2022-12-08 07:21:47</t>
  </si>
  <si>
    <t>直连</t>
  </si>
  <si>
    <t>2022-11-28</t>
  </si>
  <si>
    <t>2829774</t>
  </si>
  <si>
    <t>香港广易商务宾馆(家庭旅馆)</t>
  </si>
  <si>
    <t>Chung chiHim</t>
  </si>
  <si>
    <t>2022-11-30</t>
  </si>
  <si>
    <t>2437.80</t>
  </si>
  <si>
    <t>2022-11-28 14:40:12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</si>
</sst>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  <xf numFmtId="0" fontId="0" fillId="2" borderId="0" xfId="0" applyNumberFormat="1" applyFont="1" applyFill="1" applyAlignment="1" quotePrefix="1">
      <alignment vertical="center"/>
    </xf>
    <xf numFmtId="0" fontId="0" fillId="2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12</xdr:col>
      <xdr:colOff>597535</xdr:colOff>
      <xdr:row>65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03520"/>
          <a:ext cx="8641715" cy="5360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4.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44895</v>
      </c>
      <c r="G2" s="7">
        <v>44905</v>
      </c>
      <c r="H2" s="4">
        <v>1</v>
      </c>
      <c r="I2" s="4">
        <v>10</v>
      </c>
      <c r="J2" s="4">
        <v>10</v>
      </c>
      <c r="K2" s="4" t="s">
        <v>30</v>
      </c>
      <c r="L2" s="4">
        <v>2437.8</v>
      </c>
      <c r="M2" s="4">
        <v>2437.8</v>
      </c>
      <c r="N2" s="4" t="s">
        <v>31</v>
      </c>
      <c r="O2" s="4" t="s">
        <v>32</v>
      </c>
      <c r="P2" s="4" t="s">
        <v>33</v>
      </c>
      <c r="Q2" s="4">
        <v>0</v>
      </c>
      <c r="R2" s="11">
        <v>44893</v>
      </c>
      <c r="S2" s="7">
        <v>44920</v>
      </c>
      <c r="T2" s="4" t="s">
        <v>34</v>
      </c>
      <c r="U2" s="4">
        <v>2437.8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44904</v>
      </c>
      <c r="G3" s="7">
        <v>44905</v>
      </c>
      <c r="H3" s="4">
        <v>1</v>
      </c>
      <c r="I3" s="4">
        <v>1</v>
      </c>
      <c r="J3" s="4">
        <v>1</v>
      </c>
      <c r="K3" s="4" t="s">
        <v>30</v>
      </c>
      <c r="L3" s="4">
        <v>266</v>
      </c>
      <c r="M3" s="4">
        <v>266</v>
      </c>
      <c r="N3" s="4" t="s">
        <v>40</v>
      </c>
      <c r="O3" s="4" t="s">
        <v>32</v>
      </c>
      <c r="P3" s="4" t="s">
        <v>33</v>
      </c>
      <c r="Q3" s="4">
        <v>0</v>
      </c>
      <c r="R3" s="11">
        <v>44899</v>
      </c>
      <c r="S3" s="7">
        <v>44920</v>
      </c>
      <c r="T3" s="4" t="s">
        <v>34</v>
      </c>
      <c r="U3" s="4">
        <v>266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7">
        <v>44901</v>
      </c>
      <c r="G4" s="7">
        <v>44905</v>
      </c>
      <c r="H4" s="4">
        <v>1</v>
      </c>
      <c r="I4" s="4">
        <v>4</v>
      </c>
      <c r="J4" s="4">
        <v>4</v>
      </c>
      <c r="K4" s="4" t="s">
        <v>30</v>
      </c>
      <c r="L4" s="4">
        <v>1374</v>
      </c>
      <c r="M4" s="4">
        <v>1374</v>
      </c>
      <c r="N4" s="4" t="s">
        <v>45</v>
      </c>
      <c r="O4" s="4" t="s">
        <v>32</v>
      </c>
      <c r="P4" s="4" t="s">
        <v>33</v>
      </c>
      <c r="Q4" s="4">
        <v>0</v>
      </c>
      <c r="R4" s="11">
        <v>44901</v>
      </c>
      <c r="S4" s="7">
        <v>44920</v>
      </c>
      <c r="T4" s="4" t="s">
        <v>34</v>
      </c>
      <c r="U4" s="4">
        <v>1374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7">
        <v>44904</v>
      </c>
      <c r="G5" s="7">
        <v>44905</v>
      </c>
      <c r="H5" s="4">
        <v>1</v>
      </c>
      <c r="I5" s="4">
        <v>1</v>
      </c>
      <c r="J5" s="4">
        <v>1</v>
      </c>
      <c r="K5" s="4" t="s">
        <v>30</v>
      </c>
      <c r="L5" s="4">
        <v>3894.56</v>
      </c>
      <c r="M5" s="4">
        <v>3894.56</v>
      </c>
      <c r="N5" s="4" t="s">
        <v>49</v>
      </c>
      <c r="O5" s="4" t="s">
        <v>32</v>
      </c>
      <c r="P5" s="4" t="s">
        <v>33</v>
      </c>
      <c r="Q5" s="4">
        <v>0</v>
      </c>
      <c r="R5" s="11">
        <v>44903</v>
      </c>
      <c r="S5" s="7">
        <v>44920</v>
      </c>
      <c r="T5" s="4" t="s">
        <v>34</v>
      </c>
      <c r="U5" s="4">
        <v>3894.56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43</v>
      </c>
      <c r="E6" s="4" t="s">
        <v>44</v>
      </c>
      <c r="F6" s="7">
        <v>44904</v>
      </c>
      <c r="G6" s="7">
        <v>44905</v>
      </c>
      <c r="H6" s="4">
        <v>1</v>
      </c>
      <c r="I6" s="4">
        <v>1</v>
      </c>
      <c r="J6" s="4">
        <v>1</v>
      </c>
      <c r="K6" s="4" t="s">
        <v>30</v>
      </c>
      <c r="L6" s="4">
        <v>312.2</v>
      </c>
      <c r="M6" s="4">
        <v>312.2</v>
      </c>
      <c r="N6" s="4" t="s">
        <v>52</v>
      </c>
      <c r="O6" s="4" t="s">
        <v>32</v>
      </c>
      <c r="P6" s="4" t="s">
        <v>33</v>
      </c>
      <c r="Q6" s="4">
        <v>0</v>
      </c>
      <c r="R6" s="11">
        <v>44904</v>
      </c>
      <c r="S6" s="7">
        <v>44920</v>
      </c>
      <c r="T6" s="4" t="s">
        <v>34</v>
      </c>
      <c r="U6" s="4">
        <v>312.2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43</v>
      </c>
      <c r="E7" s="4" t="s">
        <v>54</v>
      </c>
      <c r="F7" s="7">
        <v>44904</v>
      </c>
      <c r="G7" s="7">
        <v>44905</v>
      </c>
      <c r="H7" s="4">
        <v>1</v>
      </c>
      <c r="I7" s="4">
        <v>1</v>
      </c>
      <c r="J7" s="4">
        <v>1</v>
      </c>
      <c r="K7" s="4" t="s">
        <v>30</v>
      </c>
      <c r="L7" s="4">
        <v>280</v>
      </c>
      <c r="M7" s="4">
        <v>280</v>
      </c>
      <c r="N7" s="4" t="s">
        <v>55</v>
      </c>
      <c r="O7" s="4" t="s">
        <v>32</v>
      </c>
      <c r="P7" s="4" t="s">
        <v>33</v>
      </c>
      <c r="Q7" s="4">
        <v>0</v>
      </c>
      <c r="R7" s="11">
        <v>44904</v>
      </c>
      <c r="S7" s="7">
        <v>44920</v>
      </c>
      <c r="T7" s="4" t="s">
        <v>34</v>
      </c>
      <c r="U7" s="4">
        <v>280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43</v>
      </c>
      <c r="E8" s="4" t="s">
        <v>57</v>
      </c>
      <c r="F8" s="7">
        <v>44904</v>
      </c>
      <c r="G8" s="7">
        <v>44905</v>
      </c>
      <c r="H8" s="4">
        <v>1</v>
      </c>
      <c r="I8" s="4">
        <v>1</v>
      </c>
      <c r="J8" s="4">
        <v>1</v>
      </c>
      <c r="K8" s="4" t="s">
        <v>30</v>
      </c>
      <c r="L8" s="4">
        <v>273</v>
      </c>
      <c r="M8" s="4">
        <v>273</v>
      </c>
      <c r="N8" s="4" t="s">
        <v>58</v>
      </c>
      <c r="O8" s="4" t="s">
        <v>32</v>
      </c>
      <c r="P8" s="4" t="s">
        <v>33</v>
      </c>
      <c r="Q8" s="4">
        <v>0</v>
      </c>
      <c r="R8" s="11">
        <v>44904</v>
      </c>
      <c r="S8" s="7">
        <v>44920</v>
      </c>
      <c r="T8" s="4" t="s">
        <v>34</v>
      </c>
      <c r="U8" s="4">
        <v>273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7">
        <v>44904</v>
      </c>
      <c r="G9" s="7">
        <v>44905</v>
      </c>
      <c r="H9" s="4">
        <v>1</v>
      </c>
      <c r="I9" s="4">
        <v>1</v>
      </c>
      <c r="J9" s="4">
        <v>1</v>
      </c>
      <c r="K9" s="4" t="s">
        <v>30</v>
      </c>
      <c r="L9" s="4">
        <v>472.5</v>
      </c>
      <c r="M9" s="4">
        <v>472.5</v>
      </c>
      <c r="N9" s="4" t="s">
        <v>62</v>
      </c>
      <c r="O9" s="4" t="s">
        <v>32</v>
      </c>
      <c r="P9" s="4" t="s">
        <v>33</v>
      </c>
      <c r="Q9" s="4">
        <v>0</v>
      </c>
      <c r="R9" s="11">
        <v>44904</v>
      </c>
      <c r="S9" s="7">
        <v>44920</v>
      </c>
      <c r="T9" s="4" t="s">
        <v>34</v>
      </c>
      <c r="U9" s="4">
        <v>472.5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7">
        <v>44904</v>
      </c>
      <c r="G10" s="7">
        <v>44905</v>
      </c>
      <c r="H10" s="4">
        <v>1</v>
      </c>
      <c r="I10" s="4">
        <v>1</v>
      </c>
      <c r="J10" s="4">
        <v>1</v>
      </c>
      <c r="K10" s="4" t="s">
        <v>30</v>
      </c>
      <c r="L10" s="4">
        <v>234.6</v>
      </c>
      <c r="M10" s="4">
        <v>234.6</v>
      </c>
      <c r="N10" s="4" t="s">
        <v>66</v>
      </c>
      <c r="O10" s="4" t="s">
        <v>32</v>
      </c>
      <c r="P10" s="4" t="s">
        <v>33</v>
      </c>
      <c r="Q10" s="4">
        <v>0</v>
      </c>
      <c r="R10" s="11">
        <v>44904</v>
      </c>
      <c r="S10" s="7">
        <v>44920</v>
      </c>
      <c r="T10" s="4" t="s">
        <v>34</v>
      </c>
      <c r="U10" s="4">
        <v>234.6</v>
      </c>
      <c r="V10" s="4">
        <v>0</v>
      </c>
      <c r="W10" s="4">
        <v>0</v>
      </c>
      <c r="X10" s="4" t="s">
        <v>67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60</v>
      </c>
      <c r="E11" s="4" t="s">
        <v>61</v>
      </c>
      <c r="F11" s="7">
        <v>44904</v>
      </c>
      <c r="G11" s="7">
        <v>44905</v>
      </c>
      <c r="H11" s="4">
        <v>2</v>
      </c>
      <c r="I11" s="4">
        <v>1</v>
      </c>
      <c r="J11" s="4">
        <v>2</v>
      </c>
      <c r="K11" s="4" t="s">
        <v>30</v>
      </c>
      <c r="L11" s="4">
        <v>882</v>
      </c>
      <c r="M11" s="4">
        <v>882</v>
      </c>
      <c r="N11" s="4" t="s">
        <v>69</v>
      </c>
      <c r="O11" s="4" t="s">
        <v>32</v>
      </c>
      <c r="P11" s="4" t="s">
        <v>33</v>
      </c>
      <c r="Q11" s="4">
        <v>0</v>
      </c>
      <c r="R11" s="11">
        <v>44904</v>
      </c>
      <c r="S11" s="7">
        <v>44920</v>
      </c>
      <c r="T11" s="4" t="s">
        <v>34</v>
      </c>
      <c r="U11" s="4">
        <v>882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43</v>
      </c>
      <c r="E12" s="4" t="s">
        <v>71</v>
      </c>
      <c r="F12" s="7">
        <v>44904</v>
      </c>
      <c r="G12" s="7">
        <v>44905</v>
      </c>
      <c r="H12" s="4">
        <v>1</v>
      </c>
      <c r="I12" s="4">
        <v>1</v>
      </c>
      <c r="J12" s="4">
        <v>1</v>
      </c>
      <c r="K12" s="4" t="s">
        <v>30</v>
      </c>
      <c r="L12" s="4">
        <v>330</v>
      </c>
      <c r="M12" s="4">
        <v>330</v>
      </c>
      <c r="N12" s="4" t="s">
        <v>72</v>
      </c>
      <c r="O12" s="4" t="s">
        <v>32</v>
      </c>
      <c r="P12" s="4" t="s">
        <v>33</v>
      </c>
      <c r="Q12" s="4">
        <v>0</v>
      </c>
      <c r="R12" s="11">
        <v>44904</v>
      </c>
      <c r="S12" s="7">
        <v>44920</v>
      </c>
      <c r="T12" s="4" t="s">
        <v>34</v>
      </c>
      <c r="U12" s="4">
        <v>330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43</v>
      </c>
      <c r="E13" s="4" t="s">
        <v>74</v>
      </c>
      <c r="F13" s="7">
        <v>44904</v>
      </c>
      <c r="G13" s="7">
        <v>44906</v>
      </c>
      <c r="H13" s="4">
        <v>1</v>
      </c>
      <c r="I13" s="4">
        <v>2</v>
      </c>
      <c r="J13" s="4">
        <v>2</v>
      </c>
      <c r="K13" s="4" t="s">
        <v>30</v>
      </c>
      <c r="L13" s="4">
        <v>602</v>
      </c>
      <c r="M13" s="4">
        <v>602</v>
      </c>
      <c r="N13" s="4" t="s">
        <v>75</v>
      </c>
      <c r="O13" s="4" t="s">
        <v>76</v>
      </c>
      <c r="P13" s="4" t="s">
        <v>33</v>
      </c>
      <c r="Q13" s="4">
        <v>0</v>
      </c>
      <c r="R13" s="11">
        <v>44904</v>
      </c>
      <c r="S13" s="7">
        <v>44921</v>
      </c>
      <c r="T13" s="4" t="s">
        <v>34</v>
      </c>
      <c r="U13" s="4">
        <v>602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43</v>
      </c>
      <c r="E14" s="4" t="s">
        <v>44</v>
      </c>
      <c r="F14" s="7">
        <v>44905</v>
      </c>
      <c r="G14" s="7">
        <v>44906</v>
      </c>
      <c r="H14" s="4">
        <v>2</v>
      </c>
      <c r="I14" s="4">
        <v>1</v>
      </c>
      <c r="J14" s="4">
        <v>2</v>
      </c>
      <c r="K14" s="4" t="s">
        <v>30</v>
      </c>
      <c r="L14" s="4">
        <v>624.4</v>
      </c>
      <c r="M14" s="4">
        <v>624.4</v>
      </c>
      <c r="N14" s="4" t="s">
        <v>78</v>
      </c>
      <c r="O14" s="4" t="s">
        <v>76</v>
      </c>
      <c r="P14" s="4" t="s">
        <v>33</v>
      </c>
      <c r="Q14" s="4">
        <v>0</v>
      </c>
      <c r="R14" s="11">
        <v>44904</v>
      </c>
      <c r="S14" s="7">
        <v>44921</v>
      </c>
      <c r="T14" s="4" t="s">
        <v>34</v>
      </c>
      <c r="U14" s="4">
        <v>624.4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43</v>
      </c>
      <c r="E15" s="4" t="s">
        <v>80</v>
      </c>
      <c r="F15" s="7">
        <v>44905</v>
      </c>
      <c r="G15" s="7">
        <v>44906</v>
      </c>
      <c r="H15" s="4">
        <v>1</v>
      </c>
      <c r="I15" s="4">
        <v>1</v>
      </c>
      <c r="J15" s="4">
        <v>1</v>
      </c>
      <c r="K15" s="4" t="s">
        <v>30</v>
      </c>
      <c r="L15" s="4">
        <v>340</v>
      </c>
      <c r="M15" s="4">
        <v>340</v>
      </c>
      <c r="N15" s="4" t="s">
        <v>81</v>
      </c>
      <c r="O15" s="4" t="s">
        <v>76</v>
      </c>
      <c r="P15" s="4" t="s">
        <v>33</v>
      </c>
      <c r="Q15" s="4">
        <v>0</v>
      </c>
      <c r="R15" s="11">
        <v>44905</v>
      </c>
      <c r="S15" s="7">
        <v>44921</v>
      </c>
      <c r="T15" s="4" t="s">
        <v>34</v>
      </c>
      <c r="U15" s="4">
        <v>340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38</v>
      </c>
      <c r="E16" s="4" t="s">
        <v>83</v>
      </c>
      <c r="F16" s="7">
        <v>44905</v>
      </c>
      <c r="G16" s="7">
        <v>44906</v>
      </c>
      <c r="H16" s="4">
        <v>1</v>
      </c>
      <c r="I16" s="4">
        <v>1</v>
      </c>
      <c r="J16" s="4">
        <v>1</v>
      </c>
      <c r="K16" s="4" t="s">
        <v>30</v>
      </c>
      <c r="L16" s="4">
        <v>325.2</v>
      </c>
      <c r="M16" s="4">
        <v>325.2</v>
      </c>
      <c r="N16" s="4" t="s">
        <v>84</v>
      </c>
      <c r="O16" s="4" t="s">
        <v>76</v>
      </c>
      <c r="P16" s="4" t="s">
        <v>33</v>
      </c>
      <c r="Q16" s="4">
        <v>0</v>
      </c>
      <c r="R16" s="11">
        <v>44905</v>
      </c>
      <c r="S16" s="7">
        <v>44921</v>
      </c>
      <c r="T16" s="4" t="s">
        <v>34</v>
      </c>
      <c r="U16" s="4">
        <v>325.2</v>
      </c>
      <c r="V16" s="4">
        <v>0</v>
      </c>
      <c r="W16" s="4">
        <v>0</v>
      </c>
      <c r="X16" s="4" t="s">
        <v>85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43</v>
      </c>
      <c r="E17" s="4" t="s">
        <v>44</v>
      </c>
      <c r="F17" s="7">
        <v>44905</v>
      </c>
      <c r="G17" s="7">
        <v>44906</v>
      </c>
      <c r="H17" s="4">
        <v>1</v>
      </c>
      <c r="I17" s="4">
        <v>1</v>
      </c>
      <c r="J17" s="4">
        <v>1</v>
      </c>
      <c r="K17" s="4" t="s">
        <v>30</v>
      </c>
      <c r="L17" s="4">
        <v>312.2</v>
      </c>
      <c r="M17" s="4">
        <v>312.2</v>
      </c>
      <c r="N17" s="4" t="s">
        <v>52</v>
      </c>
      <c r="O17" s="4" t="s">
        <v>76</v>
      </c>
      <c r="P17" s="4" t="s">
        <v>33</v>
      </c>
      <c r="Q17" s="4">
        <v>0</v>
      </c>
      <c r="R17" s="11">
        <v>44905</v>
      </c>
      <c r="S17" s="7">
        <v>44921</v>
      </c>
      <c r="T17" s="4" t="s">
        <v>34</v>
      </c>
      <c r="U17" s="4">
        <v>312.2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43</v>
      </c>
      <c r="E18" s="4" t="s">
        <v>80</v>
      </c>
      <c r="F18" s="7">
        <v>44905</v>
      </c>
      <c r="G18" s="7">
        <v>44906</v>
      </c>
      <c r="H18" s="4">
        <v>1</v>
      </c>
      <c r="I18" s="4">
        <v>1</v>
      </c>
      <c r="J18" s="4">
        <v>1</v>
      </c>
      <c r="K18" s="4" t="s">
        <v>30</v>
      </c>
      <c r="L18" s="4">
        <v>280</v>
      </c>
      <c r="M18" s="4">
        <v>280</v>
      </c>
      <c r="N18" s="4" t="s">
        <v>89</v>
      </c>
      <c r="O18" s="4" t="s">
        <v>76</v>
      </c>
      <c r="P18" s="4" t="s">
        <v>33</v>
      </c>
      <c r="Q18" s="4">
        <v>0</v>
      </c>
      <c r="R18" s="11">
        <v>44905</v>
      </c>
      <c r="S18" s="7">
        <v>44921</v>
      </c>
      <c r="T18" s="4" t="s">
        <v>34</v>
      </c>
      <c r="U18" s="4">
        <v>280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91</v>
      </c>
      <c r="E19" s="4" t="s">
        <v>92</v>
      </c>
      <c r="F19" s="7">
        <v>44905</v>
      </c>
      <c r="G19" s="7">
        <v>44906</v>
      </c>
      <c r="H19" s="4">
        <v>1</v>
      </c>
      <c r="I19" s="4">
        <v>1</v>
      </c>
      <c r="J19" s="4">
        <v>1</v>
      </c>
      <c r="K19" s="4" t="s">
        <v>30</v>
      </c>
      <c r="L19" s="4">
        <v>153</v>
      </c>
      <c r="M19" s="4">
        <v>153</v>
      </c>
      <c r="N19" s="4" t="s">
        <v>93</v>
      </c>
      <c r="O19" s="4" t="s">
        <v>76</v>
      </c>
      <c r="P19" s="4" t="s">
        <v>33</v>
      </c>
      <c r="Q19" s="4">
        <v>0</v>
      </c>
      <c r="R19" s="11">
        <v>44905</v>
      </c>
      <c r="S19" s="7">
        <v>44921</v>
      </c>
      <c r="T19" s="4" t="s">
        <v>34</v>
      </c>
      <c r="U19" s="4">
        <v>153</v>
      </c>
      <c r="V19" s="4">
        <v>0</v>
      </c>
      <c r="W19" s="4">
        <v>0</v>
      </c>
      <c r="X19" s="4" t="s">
        <v>94</v>
      </c>
      <c r="Y19" s="4" t="s">
        <v>36</v>
      </c>
    </row>
    <row r="20" s="4" customFormat="1" spans="1:25">
      <c r="A20" s="4" t="s">
        <v>95</v>
      </c>
      <c r="B20" s="4" t="s">
        <v>26</v>
      </c>
      <c r="C20" s="4" t="s">
        <v>27</v>
      </c>
      <c r="D20" s="4" t="s">
        <v>96</v>
      </c>
      <c r="E20" s="4" t="s">
        <v>65</v>
      </c>
      <c r="F20" s="7">
        <v>44905</v>
      </c>
      <c r="G20" s="7">
        <v>44906</v>
      </c>
      <c r="H20" s="4">
        <v>1</v>
      </c>
      <c r="I20" s="4">
        <v>1</v>
      </c>
      <c r="J20" s="4">
        <v>1</v>
      </c>
      <c r="K20" s="4" t="s">
        <v>30</v>
      </c>
      <c r="L20" s="4">
        <v>112.2</v>
      </c>
      <c r="M20" s="4">
        <v>112.2</v>
      </c>
      <c r="N20" s="4" t="s">
        <v>97</v>
      </c>
      <c r="O20" s="4" t="s">
        <v>76</v>
      </c>
      <c r="P20" s="4" t="s">
        <v>33</v>
      </c>
      <c r="Q20" s="4">
        <v>0</v>
      </c>
      <c r="R20" s="11">
        <v>44905</v>
      </c>
      <c r="S20" s="7">
        <v>44921</v>
      </c>
      <c r="T20" s="4" t="s">
        <v>34</v>
      </c>
      <c r="U20" s="4">
        <v>112.2</v>
      </c>
      <c r="V20" s="4">
        <v>0</v>
      </c>
      <c r="W20" s="4">
        <v>0</v>
      </c>
      <c r="X20" s="4" t="s">
        <v>98</v>
      </c>
      <c r="Y20" s="4" t="s">
        <v>36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60</v>
      </c>
      <c r="E21" s="4" t="s">
        <v>100</v>
      </c>
      <c r="F21" s="7">
        <v>44905</v>
      </c>
      <c r="G21" s="7">
        <v>44906</v>
      </c>
      <c r="H21" s="4">
        <v>1</v>
      </c>
      <c r="I21" s="4">
        <v>1</v>
      </c>
      <c r="J21" s="4">
        <v>1</v>
      </c>
      <c r="K21" s="4" t="s">
        <v>30</v>
      </c>
      <c r="L21" s="4">
        <v>441</v>
      </c>
      <c r="M21" s="4">
        <v>441</v>
      </c>
      <c r="N21" s="4" t="s">
        <v>101</v>
      </c>
      <c r="O21" s="4" t="s">
        <v>76</v>
      </c>
      <c r="P21" s="4" t="s">
        <v>33</v>
      </c>
      <c r="Q21" s="4">
        <v>0</v>
      </c>
      <c r="R21" s="11">
        <v>44905</v>
      </c>
      <c r="S21" s="7">
        <v>44921</v>
      </c>
      <c r="T21" s="4" t="s">
        <v>34</v>
      </c>
      <c r="U21" s="4">
        <v>441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96</v>
      </c>
      <c r="E22" s="4" t="s">
        <v>65</v>
      </c>
      <c r="F22" s="7">
        <v>44905</v>
      </c>
      <c r="G22" s="7">
        <v>44906</v>
      </c>
      <c r="H22" s="4">
        <v>1</v>
      </c>
      <c r="I22" s="4">
        <v>1</v>
      </c>
      <c r="J22" s="4">
        <v>1</v>
      </c>
      <c r="K22" s="4" t="s">
        <v>30</v>
      </c>
      <c r="L22" s="4">
        <v>112.2</v>
      </c>
      <c r="M22" s="4">
        <v>112.2</v>
      </c>
      <c r="N22" s="4" t="s">
        <v>103</v>
      </c>
      <c r="O22" s="4" t="s">
        <v>76</v>
      </c>
      <c r="P22" s="4" t="s">
        <v>33</v>
      </c>
      <c r="Q22" s="4">
        <v>0</v>
      </c>
      <c r="R22" s="11">
        <v>44905</v>
      </c>
      <c r="S22" s="7">
        <v>44921</v>
      </c>
      <c r="T22" s="4" t="s">
        <v>34</v>
      </c>
      <c r="U22" s="4">
        <v>112.2</v>
      </c>
      <c r="V22" s="4">
        <v>0</v>
      </c>
      <c r="W22" s="4">
        <v>0</v>
      </c>
      <c r="X22" s="4" t="s">
        <v>104</v>
      </c>
      <c r="Y2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2"/>
  <sheetViews>
    <sheetView tabSelected="1" workbookViewId="0">
      <selection activeCell="D33" sqref="D33"/>
    </sheetView>
  </sheetViews>
  <sheetFormatPr defaultColWidth="9" defaultRowHeight="14.4"/>
  <cols>
    <col min="1" max="1" width="12.6296296296296" style="4"/>
    <col min="2" max="3" width="11.5" style="4"/>
    <col min="4" max="4" width="9.66666666666667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</v>
      </c>
    </row>
    <row r="2" s="4" customFormat="1" hidden="1" spans="1:9">
      <c r="A2" s="6">
        <v>21844636820</v>
      </c>
      <c r="B2" s="7">
        <v>44895</v>
      </c>
      <c r="C2" s="7">
        <v>44905</v>
      </c>
      <c r="D2" s="4">
        <v>2437.8</v>
      </c>
      <c r="E2" s="4" t="str">
        <f>VLOOKUP(A2,HOP!A:L,12,0)</f>
        <v>2437.80</v>
      </c>
      <c r="F2" s="4" t="str">
        <f>VLOOKUP(A2,HOP!A:C,3,0)</f>
        <v>2829774</v>
      </c>
      <c r="G2" s="4">
        <f>D2-E2</f>
        <v>0</v>
      </c>
      <c r="H2" s="4" t="str">
        <f>$H$1&amp;F2</f>
        <v>,2829774</v>
      </c>
      <c r="I2" s="4" t="str">
        <f>VLOOKUP(A2,HOP!A:U,21,0)</f>
        <v>直采</v>
      </c>
    </row>
    <row r="3" s="4" customFormat="1" spans="1:10">
      <c r="A3" s="12" t="s">
        <v>106</v>
      </c>
      <c r="B3" s="7">
        <v>44904</v>
      </c>
      <c r="C3" s="7">
        <v>44905</v>
      </c>
      <c r="D3" s="4">
        <v>266</v>
      </c>
      <c r="E3" s="4">
        <v>266</v>
      </c>
      <c r="F3" s="13" t="s">
        <v>107</v>
      </c>
      <c r="G3" s="4">
        <f t="shared" ref="G3:G22" si="0">D3-E3</f>
        <v>0</v>
      </c>
      <c r="H3" s="4" t="str">
        <f t="shared" ref="H3:H22" si="1">$H$1&amp;F3</f>
        <v>,202212041317430068</v>
      </c>
      <c r="I3" s="4" t="e">
        <f>VLOOKUP(A3,HOP!A:U,21,0)</f>
        <v>#N/A</v>
      </c>
      <c r="J3" s="4">
        <v>12.4</v>
      </c>
    </row>
    <row r="4" s="5" customFormat="1" spans="1:11">
      <c r="A4" s="14" t="s">
        <v>108</v>
      </c>
      <c r="B4" s="9">
        <v>44901</v>
      </c>
      <c r="C4" s="9">
        <v>44905</v>
      </c>
      <c r="D4" s="5">
        <v>1374</v>
      </c>
      <c r="E4" s="5">
        <v>343.5</v>
      </c>
      <c r="F4" s="15" t="s">
        <v>109</v>
      </c>
      <c r="G4" s="5">
        <f t="shared" si="0"/>
        <v>1030.5</v>
      </c>
      <c r="H4" s="5" t="str">
        <f t="shared" si="1"/>
        <v>,202212281336030001</v>
      </c>
      <c r="I4" s="5" t="e">
        <f>VLOOKUP(A4,HOP!A:U,21,0)</f>
        <v>#N/A</v>
      </c>
      <c r="J4" s="5">
        <v>12.28</v>
      </c>
      <c r="K4" s="5" t="s">
        <v>110</v>
      </c>
    </row>
    <row r="5" s="4" customFormat="1" hidden="1" spans="1:9">
      <c r="A5" s="6">
        <v>21859984766</v>
      </c>
      <c r="B5" s="7">
        <v>44904</v>
      </c>
      <c r="C5" s="7">
        <v>44905</v>
      </c>
      <c r="D5" s="4">
        <v>3894.56</v>
      </c>
      <c r="E5" s="4" t="str">
        <f>VLOOKUP(A5,HOP!A:L,12,0)</f>
        <v>3894.56</v>
      </c>
      <c r="F5" s="4" t="str">
        <f>VLOOKUP(A5,HOP!A:C,3,0)</f>
        <v>2855985</v>
      </c>
      <c r="G5" s="4">
        <f t="shared" si="0"/>
        <v>0</v>
      </c>
      <c r="H5" s="4" t="str">
        <f t="shared" si="1"/>
        <v>,2855985</v>
      </c>
      <c r="I5" s="4" t="str">
        <f>VLOOKUP(A5,HOP!A:U,21,0)</f>
        <v>直连</v>
      </c>
    </row>
    <row r="6" s="4" customFormat="1" spans="1:10">
      <c r="A6" s="12" t="s">
        <v>111</v>
      </c>
      <c r="B6" s="7">
        <v>44904</v>
      </c>
      <c r="C6" s="7">
        <v>44905</v>
      </c>
      <c r="D6" s="4">
        <v>312.2</v>
      </c>
      <c r="E6" s="4">
        <v>312.2</v>
      </c>
      <c r="F6" s="13" t="s">
        <v>112</v>
      </c>
      <c r="G6" s="4">
        <f t="shared" si="0"/>
        <v>0</v>
      </c>
      <c r="H6" s="4" t="str">
        <f t="shared" si="1"/>
        <v>,202212091032140020</v>
      </c>
      <c r="I6" s="4" t="e">
        <f>VLOOKUP(A6,HOP!A:U,21,0)</f>
        <v>#N/A</v>
      </c>
      <c r="J6" s="4">
        <v>12.9</v>
      </c>
    </row>
    <row r="7" s="4" customFormat="1" spans="1:10">
      <c r="A7" s="12" t="s">
        <v>113</v>
      </c>
      <c r="B7" s="7">
        <v>44904</v>
      </c>
      <c r="C7" s="7">
        <v>44905</v>
      </c>
      <c r="D7" s="4">
        <v>280</v>
      </c>
      <c r="E7" s="4">
        <v>280</v>
      </c>
      <c r="F7" s="13" t="s">
        <v>114</v>
      </c>
      <c r="G7" s="4">
        <f t="shared" si="0"/>
        <v>0</v>
      </c>
      <c r="H7" s="4" t="str">
        <f t="shared" si="1"/>
        <v>,202212091327000025</v>
      </c>
      <c r="I7" s="4" t="e">
        <f>VLOOKUP(A7,HOP!A:U,21,0)</f>
        <v>#N/A</v>
      </c>
      <c r="J7" s="4">
        <v>12.9</v>
      </c>
    </row>
    <row r="8" s="4" customFormat="1" spans="1:10">
      <c r="A8" s="12" t="s">
        <v>115</v>
      </c>
      <c r="B8" s="7">
        <v>44904</v>
      </c>
      <c r="C8" s="7">
        <v>44905</v>
      </c>
      <c r="D8" s="4">
        <v>273</v>
      </c>
      <c r="E8" s="4">
        <v>273</v>
      </c>
      <c r="F8" s="13" t="s">
        <v>116</v>
      </c>
      <c r="G8" s="4">
        <f t="shared" si="0"/>
        <v>0</v>
      </c>
      <c r="H8" s="4" t="str">
        <f t="shared" si="1"/>
        <v>,202212091336470020</v>
      </c>
      <c r="I8" s="4" t="e">
        <f>VLOOKUP(A8,HOP!A:U,21,0)</f>
        <v>#N/A</v>
      </c>
      <c r="J8" s="4">
        <v>12.9</v>
      </c>
    </row>
    <row r="9" s="4" customFormat="1" spans="1:10">
      <c r="A9" s="12" t="s">
        <v>117</v>
      </c>
      <c r="B9" s="7">
        <v>44904</v>
      </c>
      <c r="C9" s="7">
        <v>44905</v>
      </c>
      <c r="D9" s="4">
        <v>472.5</v>
      </c>
      <c r="E9" s="4">
        <v>472.5</v>
      </c>
      <c r="F9" s="13" t="s">
        <v>118</v>
      </c>
      <c r="G9" s="4">
        <f t="shared" si="0"/>
        <v>0</v>
      </c>
      <c r="H9" s="4" t="str">
        <f t="shared" si="1"/>
        <v>,202212091446590025</v>
      </c>
      <c r="I9" s="4" t="e">
        <f>VLOOKUP(A9,HOP!A:U,21,0)</f>
        <v>#N/A</v>
      </c>
      <c r="J9" s="4">
        <v>12.9</v>
      </c>
    </row>
    <row r="10" s="4" customFormat="1" hidden="1" spans="1:9">
      <c r="A10" s="6">
        <v>999221870833335</v>
      </c>
      <c r="B10" s="7">
        <v>44904</v>
      </c>
      <c r="C10" s="7">
        <v>44905</v>
      </c>
      <c r="D10" s="4">
        <v>234.6</v>
      </c>
      <c r="E10" s="4" t="str">
        <f>VLOOKUP(A10,HOP!A:L,12,0)</f>
        <v>234.60</v>
      </c>
      <c r="F10" s="4" t="str">
        <f>VLOOKUP(A10,HOP!A:C,3,0)</f>
        <v>2860000</v>
      </c>
      <c r="G10" s="4">
        <f t="shared" si="0"/>
        <v>0</v>
      </c>
      <c r="H10" s="4" t="str">
        <f t="shared" si="1"/>
        <v>,2860000</v>
      </c>
      <c r="I10" s="4" t="str">
        <f>VLOOKUP(A10,HOP!A:U,21,0)</f>
        <v>直采</v>
      </c>
    </row>
    <row r="11" s="4" customFormat="1" spans="1:10">
      <c r="A11" s="12" t="s">
        <v>119</v>
      </c>
      <c r="B11" s="7">
        <v>44904</v>
      </c>
      <c r="C11" s="7">
        <v>44905</v>
      </c>
      <c r="D11" s="4">
        <v>882</v>
      </c>
      <c r="E11" s="4">
        <v>882</v>
      </c>
      <c r="F11" s="13" t="s">
        <v>120</v>
      </c>
      <c r="G11" s="4">
        <f t="shared" si="0"/>
        <v>0</v>
      </c>
      <c r="H11" s="4" t="str">
        <f t="shared" si="1"/>
        <v>,202212091519320068</v>
      </c>
      <c r="I11" s="4" t="e">
        <f>VLOOKUP(A11,HOP!A:U,21,0)</f>
        <v>#N/A</v>
      </c>
      <c r="J11" s="4">
        <v>12.9</v>
      </c>
    </row>
    <row r="12" s="4" customFormat="1" spans="1:10">
      <c r="A12" s="12" t="s">
        <v>121</v>
      </c>
      <c r="B12" s="7">
        <v>44904</v>
      </c>
      <c r="C12" s="7">
        <v>44905</v>
      </c>
      <c r="D12" s="4">
        <v>330</v>
      </c>
      <c r="E12" s="4">
        <v>330</v>
      </c>
      <c r="F12" s="13" t="s">
        <v>122</v>
      </c>
      <c r="G12" s="4">
        <f t="shared" si="0"/>
        <v>0</v>
      </c>
      <c r="H12" s="4" t="str">
        <f t="shared" si="1"/>
        <v>,202212091946170071</v>
      </c>
      <c r="I12" s="4" t="e">
        <f>VLOOKUP(A12,HOP!A:U,21,0)</f>
        <v>#N/A</v>
      </c>
      <c r="J12" s="4">
        <v>12.9</v>
      </c>
    </row>
    <row r="13" s="4" customFormat="1" spans="1:10">
      <c r="A13" s="12" t="s">
        <v>123</v>
      </c>
      <c r="B13" s="7">
        <v>44904</v>
      </c>
      <c r="C13" s="7">
        <v>44906</v>
      </c>
      <c r="D13" s="4">
        <v>602</v>
      </c>
      <c r="E13" s="4">
        <v>602</v>
      </c>
      <c r="F13" s="13" t="s">
        <v>124</v>
      </c>
      <c r="G13" s="4">
        <f t="shared" si="0"/>
        <v>0</v>
      </c>
      <c r="H13" s="4" t="str">
        <f t="shared" si="1"/>
        <v>,202212091026440068</v>
      </c>
      <c r="I13" s="4" t="e">
        <f>VLOOKUP(A13,HOP!A:U,21,0)</f>
        <v>#N/A</v>
      </c>
      <c r="J13" s="4">
        <v>12.9</v>
      </c>
    </row>
    <row r="14" s="4" customFormat="1" spans="1:10">
      <c r="A14" s="12" t="s">
        <v>125</v>
      </c>
      <c r="B14" s="7">
        <v>44905</v>
      </c>
      <c r="C14" s="7">
        <v>44906</v>
      </c>
      <c r="D14" s="4">
        <v>624.4</v>
      </c>
      <c r="E14" s="4">
        <v>624.4</v>
      </c>
      <c r="F14" s="13" t="s">
        <v>126</v>
      </c>
      <c r="G14" s="4">
        <f t="shared" si="0"/>
        <v>0</v>
      </c>
      <c r="H14" s="4" t="str">
        <f t="shared" si="1"/>
        <v>,202212091720070034</v>
      </c>
      <c r="I14" s="4" t="e">
        <f>VLOOKUP(A14,HOP!A:U,21,0)</f>
        <v>#N/A</v>
      </c>
      <c r="J14" s="4">
        <v>12.9</v>
      </c>
    </row>
    <row r="15" s="4" customFormat="1" spans="1:10">
      <c r="A15" s="12" t="s">
        <v>127</v>
      </c>
      <c r="B15" s="7">
        <v>44905</v>
      </c>
      <c r="C15" s="7">
        <v>44906</v>
      </c>
      <c r="D15" s="4">
        <v>340</v>
      </c>
      <c r="E15" s="4">
        <v>340</v>
      </c>
      <c r="F15" s="13" t="s">
        <v>128</v>
      </c>
      <c r="G15" s="4">
        <f t="shared" si="0"/>
        <v>0</v>
      </c>
      <c r="H15" s="4" t="str">
        <f t="shared" si="1"/>
        <v>,202212100823330025</v>
      </c>
      <c r="I15" s="4" t="e">
        <f>VLOOKUP(A15,HOP!A:U,21,0)</f>
        <v>#N/A</v>
      </c>
      <c r="J15" s="10">
        <v>12.1</v>
      </c>
    </row>
    <row r="16" s="4" customFormat="1" hidden="1" spans="1:9">
      <c r="A16" s="6">
        <v>999221876720550</v>
      </c>
      <c r="B16" s="7">
        <v>44905</v>
      </c>
      <c r="C16" s="7">
        <v>44906</v>
      </c>
      <c r="D16" s="4">
        <v>325.2</v>
      </c>
      <c r="E16" s="4" t="str">
        <f>VLOOKUP(A16,HOP!A:L,12,0)</f>
        <v>325.20</v>
      </c>
      <c r="F16" s="4" t="str">
        <f>VLOOKUP(A16,HOP!A:C,3,0)</f>
        <v>2861932</v>
      </c>
      <c r="G16" s="4">
        <f t="shared" si="0"/>
        <v>0</v>
      </c>
      <c r="H16" s="4" t="str">
        <f t="shared" si="1"/>
        <v>,2861932</v>
      </c>
      <c r="I16" s="4" t="str">
        <f>VLOOKUP(A16,HOP!A:U,21,0)</f>
        <v>Saas酒店</v>
      </c>
    </row>
    <row r="17" s="4" customFormat="1" spans="1:10">
      <c r="A17" s="12" t="s">
        <v>129</v>
      </c>
      <c r="B17" s="7">
        <v>44905</v>
      </c>
      <c r="C17" s="7">
        <v>44906</v>
      </c>
      <c r="D17" s="4">
        <v>312.2</v>
      </c>
      <c r="E17" s="4">
        <v>312.2</v>
      </c>
      <c r="F17" s="13" t="s">
        <v>130</v>
      </c>
      <c r="G17" s="4">
        <f t="shared" si="0"/>
        <v>0</v>
      </c>
      <c r="H17" s="4" t="str">
        <f t="shared" si="1"/>
        <v>,202212101038540021</v>
      </c>
      <c r="I17" s="4" t="e">
        <f>VLOOKUP(A17,HOP!A:U,21,0)</f>
        <v>#N/A</v>
      </c>
      <c r="J17" s="10">
        <v>12.1</v>
      </c>
    </row>
    <row r="18" s="4" customFormat="1" spans="1:10">
      <c r="A18" s="12" t="s">
        <v>131</v>
      </c>
      <c r="B18" s="7">
        <v>44905</v>
      </c>
      <c r="C18" s="7">
        <v>44906</v>
      </c>
      <c r="D18" s="4">
        <v>280</v>
      </c>
      <c r="E18" s="4">
        <v>280</v>
      </c>
      <c r="F18" s="13" t="s">
        <v>132</v>
      </c>
      <c r="G18" s="4">
        <f t="shared" si="0"/>
        <v>0</v>
      </c>
      <c r="H18" s="4" t="str">
        <f t="shared" si="1"/>
        <v>,202212101158370020</v>
      </c>
      <c r="I18" s="4" t="e">
        <f>VLOOKUP(A18,HOP!A:U,21,0)</f>
        <v>#N/A</v>
      </c>
      <c r="J18" s="10">
        <v>12.1</v>
      </c>
    </row>
    <row r="19" s="4" customFormat="1" hidden="1" spans="1:9">
      <c r="A19" s="6">
        <v>999221880945938</v>
      </c>
      <c r="B19" s="7">
        <v>44905</v>
      </c>
      <c r="C19" s="7">
        <v>44906</v>
      </c>
      <c r="D19" s="4">
        <v>153</v>
      </c>
      <c r="E19" s="4" t="str">
        <f>VLOOKUP(A19,HOP!A:L,12,0)</f>
        <v>153.00</v>
      </c>
      <c r="F19" s="4" t="str">
        <f>VLOOKUP(A19,HOP!A:C,3,0)</f>
        <v>2862860</v>
      </c>
      <c r="G19" s="4">
        <f t="shared" si="0"/>
        <v>0</v>
      </c>
      <c r="H19" s="4" t="str">
        <f t="shared" si="1"/>
        <v>,2862860</v>
      </c>
      <c r="I19" s="4" t="str">
        <f>VLOOKUP(A19,HOP!A:U,21,0)</f>
        <v>直采</v>
      </c>
    </row>
    <row r="20" s="4" customFormat="1" hidden="1" spans="1:9">
      <c r="A20" s="6">
        <v>999221880947578</v>
      </c>
      <c r="B20" s="7">
        <v>44905</v>
      </c>
      <c r="C20" s="7">
        <v>44906</v>
      </c>
      <c r="D20" s="4">
        <v>112.2</v>
      </c>
      <c r="E20" s="4" t="str">
        <f>VLOOKUP(A20,HOP!A:L,12,0)</f>
        <v>112.20</v>
      </c>
      <c r="F20" s="4" t="str">
        <f>VLOOKUP(A20,HOP!A:C,3,0)</f>
        <v>2862861</v>
      </c>
      <c r="G20" s="4">
        <f t="shared" si="0"/>
        <v>0</v>
      </c>
      <c r="H20" s="4" t="str">
        <f t="shared" si="1"/>
        <v>,2862861</v>
      </c>
      <c r="I20" s="4" t="str">
        <f>VLOOKUP(A20,HOP!A:U,21,0)</f>
        <v>直采</v>
      </c>
    </row>
    <row r="21" s="4" customFormat="1" spans="1:10">
      <c r="A21" s="12" t="s">
        <v>133</v>
      </c>
      <c r="B21" s="7">
        <v>44905</v>
      </c>
      <c r="C21" s="7">
        <v>44906</v>
      </c>
      <c r="D21" s="4">
        <v>441</v>
      </c>
      <c r="E21" s="4">
        <v>441</v>
      </c>
      <c r="F21" s="13" t="s">
        <v>134</v>
      </c>
      <c r="G21" s="4">
        <f t="shared" si="0"/>
        <v>0</v>
      </c>
      <c r="H21" s="4" t="str">
        <f t="shared" si="1"/>
        <v>,202212101802420068</v>
      </c>
      <c r="I21" s="4" t="e">
        <f>VLOOKUP(A21,HOP!A:U,21,0)</f>
        <v>#N/A</v>
      </c>
      <c r="J21" s="10">
        <v>12.1</v>
      </c>
    </row>
    <row r="22" s="4" customFormat="1" hidden="1" spans="1:9">
      <c r="A22" s="6">
        <v>999221882679907</v>
      </c>
      <c r="B22" s="7">
        <v>44905</v>
      </c>
      <c r="C22" s="7">
        <v>44906</v>
      </c>
      <c r="D22" s="4">
        <v>112.2</v>
      </c>
      <c r="E22" s="4" t="str">
        <f>VLOOKUP(A22,HOP!A:L,12,0)</f>
        <v>112.20</v>
      </c>
      <c r="F22" s="4" t="str">
        <f>VLOOKUP(A22,HOP!A:C,3,0)</f>
        <v>2863922</v>
      </c>
      <c r="G22" s="4">
        <f t="shared" si="0"/>
        <v>0</v>
      </c>
      <c r="H22" s="4" t="str">
        <f t="shared" si="1"/>
        <v>,2863922</v>
      </c>
      <c r="I22" s="4" t="str">
        <f>VLOOKUP(A22,HOP!A:U,21,0)</f>
        <v>直采</v>
      </c>
    </row>
    <row r="24" spans="4:4">
      <c r="D24" s="4">
        <f>SUM(D2:D23)</f>
        <v>14058.86</v>
      </c>
    </row>
    <row r="26" spans="1:4">
      <c r="A26" s="4" t="s">
        <v>135</v>
      </c>
      <c r="C26" s="4">
        <v>3049.8</v>
      </c>
      <c r="D26" s="4">
        <v>3399.69</v>
      </c>
    </row>
    <row r="27" spans="1:4">
      <c r="A27" s="4" t="s">
        <v>136</v>
      </c>
      <c r="C27" s="4">
        <v>3894.56</v>
      </c>
      <c r="D27" s="4">
        <v>4341.36</v>
      </c>
    </row>
    <row r="28" spans="1:4">
      <c r="A28" s="4" t="s">
        <v>137</v>
      </c>
      <c r="C28" s="4">
        <v>325.2</v>
      </c>
      <c r="D28" s="4">
        <v>362.51</v>
      </c>
    </row>
    <row r="29" spans="1:4">
      <c r="A29" s="4" t="s">
        <v>138</v>
      </c>
      <c r="C29" s="4">
        <v>5758.8</v>
      </c>
      <c r="D29" s="4">
        <v>6419.48</v>
      </c>
    </row>
    <row r="30" spans="1:4">
      <c r="A30" s="4" t="s">
        <v>139</v>
      </c>
      <c r="C30" s="4">
        <v>1030.5</v>
      </c>
      <c r="D30" s="4">
        <v>1148.72</v>
      </c>
    </row>
    <row r="31" spans="1:4">
      <c r="A31" s="4" t="s">
        <v>140</v>
      </c>
      <c r="C31" s="4">
        <f>SUBTOTAL(9,C26:C30)</f>
        <v>14058.86</v>
      </c>
      <c r="D31" s="4">
        <f>SUBTOTAL(9,D26:D30)</f>
        <v>15671.76</v>
      </c>
    </row>
    <row r="32" spans="1:1">
      <c r="A32" s="4" t="s">
        <v>141</v>
      </c>
    </row>
  </sheetData>
  <autoFilter ref="A1:XFD32">
    <filterColumn colId="8">
      <customFilters>
        <customFilter operator="equal" val=""/>
        <customFilter operator="equal" val="#N/A"/>
      </custom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3.2" outlineLevelRow="7"/>
  <cols>
    <col min="1" max="1" width="11.1296296296296" style="1"/>
    <col min="2" max="16383" width="8" style="1"/>
  </cols>
  <sheetData>
    <row r="1" s="1" customFormat="1" spans="1:22">
      <c r="A1" s="2" t="s">
        <v>142</v>
      </c>
      <c r="B1" s="2" t="s">
        <v>143</v>
      </c>
      <c r="C1" s="2" t="s">
        <v>144</v>
      </c>
      <c r="D1" s="2" t="s">
        <v>145</v>
      </c>
      <c r="E1" s="2" t="s">
        <v>13</v>
      </c>
      <c r="F1" s="2" t="s">
        <v>5</v>
      </c>
      <c r="G1" s="2" t="s">
        <v>6</v>
      </c>
      <c r="H1" s="2" t="s">
        <v>146</v>
      </c>
      <c r="I1" s="2" t="s">
        <v>147</v>
      </c>
      <c r="J1" s="2" t="s">
        <v>148</v>
      </c>
      <c r="K1" s="2" t="s">
        <v>149</v>
      </c>
      <c r="L1" s="2" t="s">
        <v>150</v>
      </c>
      <c r="M1" s="2" t="s">
        <v>151</v>
      </c>
      <c r="N1" s="2" t="s">
        <v>152</v>
      </c>
      <c r="O1" s="2" t="s">
        <v>153</v>
      </c>
      <c r="P1" s="2" t="s">
        <v>154</v>
      </c>
      <c r="Q1" s="2" t="s">
        <v>155</v>
      </c>
      <c r="R1" s="2" t="s">
        <v>156</v>
      </c>
      <c r="S1" s="2" t="s">
        <v>157</v>
      </c>
      <c r="T1" s="2" t="s">
        <v>158</v>
      </c>
      <c r="U1" s="2" t="s">
        <v>159</v>
      </c>
      <c r="V1" s="2" t="s">
        <v>160</v>
      </c>
    </row>
    <row r="2" s="1" customFormat="1" spans="1:22">
      <c r="A2" s="3">
        <v>999221882679907</v>
      </c>
      <c r="B2" s="1" t="s">
        <v>161</v>
      </c>
      <c r="C2" s="1" t="s">
        <v>162</v>
      </c>
      <c r="D2" s="1" t="s">
        <v>163</v>
      </c>
      <c r="E2" s="1" t="s">
        <v>103</v>
      </c>
      <c r="F2" s="1" t="s">
        <v>161</v>
      </c>
      <c r="G2" s="1" t="s">
        <v>164</v>
      </c>
      <c r="H2" s="1" t="s">
        <v>165</v>
      </c>
      <c r="I2" s="1" t="s">
        <v>166</v>
      </c>
      <c r="J2" s="1" t="s">
        <v>167</v>
      </c>
      <c r="K2" s="1" t="s">
        <v>166</v>
      </c>
      <c r="L2" s="1" t="s">
        <v>166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  <c r="U2" s="1" t="s">
        <v>175</v>
      </c>
      <c r="V2" s="1" t="s">
        <v>176</v>
      </c>
    </row>
    <row r="3" s="1" customFormat="1" spans="1:22">
      <c r="A3" s="3">
        <v>999221880947578</v>
      </c>
      <c r="B3" s="1" t="s">
        <v>161</v>
      </c>
      <c r="C3" s="1" t="s">
        <v>177</v>
      </c>
      <c r="D3" s="1" t="s">
        <v>163</v>
      </c>
      <c r="E3" s="1" t="s">
        <v>97</v>
      </c>
      <c r="F3" s="1" t="s">
        <v>161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166</v>
      </c>
      <c r="L3" s="1" t="s">
        <v>166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171</v>
      </c>
      <c r="R3" s="1" t="s">
        <v>178</v>
      </c>
      <c r="S3" s="1" t="s">
        <v>173</v>
      </c>
      <c r="T3" s="1" t="s">
        <v>174</v>
      </c>
      <c r="U3" s="1" t="s">
        <v>175</v>
      </c>
      <c r="V3" s="1" t="s">
        <v>176</v>
      </c>
    </row>
    <row r="4" s="1" customFormat="1" spans="1:22">
      <c r="A4" s="3">
        <v>999221880945938</v>
      </c>
      <c r="B4" s="1" t="s">
        <v>161</v>
      </c>
      <c r="C4" s="1" t="s">
        <v>179</v>
      </c>
      <c r="D4" s="1" t="s">
        <v>180</v>
      </c>
      <c r="E4" s="1" t="s">
        <v>93</v>
      </c>
      <c r="F4" s="1" t="s">
        <v>161</v>
      </c>
      <c r="G4" s="1" t="s">
        <v>164</v>
      </c>
      <c r="H4" s="1" t="s">
        <v>165</v>
      </c>
      <c r="I4" s="1" t="s">
        <v>181</v>
      </c>
      <c r="J4" s="1" t="s">
        <v>167</v>
      </c>
      <c r="K4" s="1" t="s">
        <v>181</v>
      </c>
      <c r="L4" s="1" t="s">
        <v>181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171</v>
      </c>
      <c r="R4" s="1" t="s">
        <v>182</v>
      </c>
      <c r="S4" s="1" t="s">
        <v>173</v>
      </c>
      <c r="T4" s="1" t="s">
        <v>174</v>
      </c>
      <c r="U4" s="1" t="s">
        <v>175</v>
      </c>
      <c r="V4" s="1" t="s">
        <v>176</v>
      </c>
    </row>
    <row r="5" s="1" customFormat="1" spans="1:22">
      <c r="A5" s="3">
        <v>999221876720550</v>
      </c>
      <c r="B5" s="1" t="s">
        <v>161</v>
      </c>
      <c r="C5" s="1" t="s">
        <v>183</v>
      </c>
      <c r="D5" s="1" t="s">
        <v>184</v>
      </c>
      <c r="E5" s="1" t="s">
        <v>84</v>
      </c>
      <c r="F5" s="1" t="s">
        <v>161</v>
      </c>
      <c r="G5" s="1" t="s">
        <v>164</v>
      </c>
      <c r="H5" s="1" t="s">
        <v>165</v>
      </c>
      <c r="I5" s="1" t="s">
        <v>185</v>
      </c>
      <c r="J5" s="1" t="s">
        <v>167</v>
      </c>
      <c r="K5" s="1" t="s">
        <v>185</v>
      </c>
      <c r="L5" s="1" t="s">
        <v>185</v>
      </c>
      <c r="M5" s="1" t="s">
        <v>168</v>
      </c>
      <c r="N5" s="1" t="s">
        <v>168</v>
      </c>
      <c r="O5" s="1" t="s">
        <v>169</v>
      </c>
      <c r="P5" s="1" t="s">
        <v>170</v>
      </c>
      <c r="Q5" s="1" t="s">
        <v>171</v>
      </c>
      <c r="R5" s="1" t="s">
        <v>186</v>
      </c>
      <c r="S5" s="1" t="s">
        <v>173</v>
      </c>
      <c r="T5" s="1" t="s">
        <v>174</v>
      </c>
      <c r="U5" s="1" t="s">
        <v>187</v>
      </c>
      <c r="V5" s="1" t="s">
        <v>176</v>
      </c>
    </row>
    <row r="6" s="1" customFormat="1" spans="1:22">
      <c r="A6" s="3">
        <v>999221870833335</v>
      </c>
      <c r="B6" s="1" t="s">
        <v>188</v>
      </c>
      <c r="C6" s="1" t="s">
        <v>189</v>
      </c>
      <c r="D6" s="1" t="s">
        <v>190</v>
      </c>
      <c r="E6" s="1" t="s">
        <v>191</v>
      </c>
      <c r="F6" s="1" t="s">
        <v>188</v>
      </c>
      <c r="G6" s="1" t="s">
        <v>161</v>
      </c>
      <c r="H6" s="1" t="s">
        <v>165</v>
      </c>
      <c r="I6" s="1" t="s">
        <v>192</v>
      </c>
      <c r="J6" s="1" t="s">
        <v>167</v>
      </c>
      <c r="K6" s="1" t="s">
        <v>192</v>
      </c>
      <c r="L6" s="1" t="s">
        <v>192</v>
      </c>
      <c r="M6" s="1" t="s">
        <v>168</v>
      </c>
      <c r="N6" s="1" t="s">
        <v>168</v>
      </c>
      <c r="O6" s="1" t="s">
        <v>169</v>
      </c>
      <c r="P6" s="1" t="s">
        <v>170</v>
      </c>
      <c r="Q6" s="1" t="s">
        <v>171</v>
      </c>
      <c r="R6" s="1" t="s">
        <v>193</v>
      </c>
      <c r="S6" s="1" t="s">
        <v>173</v>
      </c>
      <c r="T6" s="1" t="s">
        <v>174</v>
      </c>
      <c r="U6" s="1" t="s">
        <v>175</v>
      </c>
      <c r="V6" s="1" t="s">
        <v>176</v>
      </c>
    </row>
    <row r="7" s="1" customFormat="1" spans="1:22">
      <c r="A7" s="3">
        <v>21859984766</v>
      </c>
      <c r="B7" s="1" t="s">
        <v>194</v>
      </c>
      <c r="C7" s="1" t="s">
        <v>195</v>
      </c>
      <c r="D7" s="1" t="s">
        <v>196</v>
      </c>
      <c r="E7" s="1" t="s">
        <v>197</v>
      </c>
      <c r="F7" s="1" t="s">
        <v>188</v>
      </c>
      <c r="G7" s="1" t="s">
        <v>161</v>
      </c>
      <c r="H7" s="1" t="s">
        <v>165</v>
      </c>
      <c r="I7" s="1" t="s">
        <v>198</v>
      </c>
      <c r="J7" s="1" t="s">
        <v>167</v>
      </c>
      <c r="K7" s="1" t="s">
        <v>198</v>
      </c>
      <c r="L7" s="1" t="s">
        <v>198</v>
      </c>
      <c r="M7" s="1" t="s">
        <v>168</v>
      </c>
      <c r="N7" s="1" t="s">
        <v>168</v>
      </c>
      <c r="O7" s="1" t="s">
        <v>169</v>
      </c>
      <c r="P7" s="1" t="s">
        <v>170</v>
      </c>
      <c r="Q7" s="1" t="s">
        <v>171</v>
      </c>
      <c r="R7" s="1" t="s">
        <v>199</v>
      </c>
      <c r="S7" s="1" t="s">
        <v>173</v>
      </c>
      <c r="T7" s="1" t="s">
        <v>174</v>
      </c>
      <c r="U7" s="1" t="s">
        <v>200</v>
      </c>
      <c r="V7" s="1" t="s">
        <v>176</v>
      </c>
    </row>
    <row r="8" s="1" customFormat="1" spans="1:22">
      <c r="A8" s="3">
        <v>21844636820</v>
      </c>
      <c r="B8" s="1" t="s">
        <v>201</v>
      </c>
      <c r="C8" s="1" t="s">
        <v>202</v>
      </c>
      <c r="D8" s="1" t="s">
        <v>203</v>
      </c>
      <c r="E8" s="1" t="s">
        <v>204</v>
      </c>
      <c r="F8" s="1" t="s">
        <v>205</v>
      </c>
      <c r="G8" s="1" t="s">
        <v>161</v>
      </c>
      <c r="H8" s="1" t="s">
        <v>165</v>
      </c>
      <c r="I8" s="1" t="s">
        <v>206</v>
      </c>
      <c r="J8" s="1" t="s">
        <v>167</v>
      </c>
      <c r="K8" s="1" t="s">
        <v>206</v>
      </c>
      <c r="L8" s="1" t="s">
        <v>206</v>
      </c>
      <c r="M8" s="1" t="s">
        <v>168</v>
      </c>
      <c r="N8" s="1" t="s">
        <v>168</v>
      </c>
      <c r="O8" s="1" t="s">
        <v>169</v>
      </c>
      <c r="P8" s="1" t="s">
        <v>170</v>
      </c>
      <c r="Q8" s="1" t="s">
        <v>171</v>
      </c>
      <c r="R8" s="1" t="s">
        <v>207</v>
      </c>
      <c r="S8" s="1" t="s">
        <v>173</v>
      </c>
      <c r="T8" s="1" t="s">
        <v>174</v>
      </c>
      <c r="U8" s="1" t="s">
        <v>175</v>
      </c>
      <c r="V8" s="1" t="s">
        <v>176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天蝎座◐▂◐</cp:lastModifiedBy>
  <dcterms:created xsi:type="dcterms:W3CDTF">2022-12-26T01:19:00Z</dcterms:created>
  <dcterms:modified xsi:type="dcterms:W3CDTF">2022-12-30T09:04:04Z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3E929AF41F454D8497FE156811283913</vt:lpwstr>
  </property>
  <property fmtid="{D5CDD505-2E9C-101B-9397-08002B2CF9AE}" pid="3" name="KSOProductBuildVer">
    <vt:lpwstr>2052-11.1.0.13703</vt:lpwstr>
  </property>
</Properties>
</file>