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</definedName>
  </definedNames>
  <calcPr calcId="144525"/>
</workbook>
</file>

<file path=xl/sharedStrings.xml><?xml version="1.0" encoding="utf-8"?>
<sst xmlns="http://schemas.openxmlformats.org/spreadsheetml/2006/main" count="746" uniqueCount="260">
  <si>
    <t>去哪儿网酒店预付对账单</t>
  </si>
  <si>
    <t>供应商名称：</t>
  </si>
  <si>
    <t>港丰国际</t>
  </si>
  <si>
    <t>结算周期：</t>
  </si>
  <si>
    <t>2022-12-26至2023-01-01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</si>
  <si>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</si>
  <si>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</si>
  <si>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</si>
  <si>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</si>
  <si>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</si>
  <si>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</si>
  <si>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</si>
  <si>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</si>
  <si>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</si>
  <si>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</si>
  <si>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</si>
  <si>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</si>
  <si>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</si>
  <si>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</si>
  <si>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</si>
  <si>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¥37,430.00</t>
  </si>
  <si>
    <t>¥5,449.00</t>
  </si>
  <si>
    <t>¥3,069.00</t>
  </si>
  <si>
    <t>¥28,912.00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</si>
  <si>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</si>
  <si>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</si>
  <si>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</si>
  <si>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</si>
  <si>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</si>
  <si>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</si>
  <si>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</si>
  <si>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</si>
  <si>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</si>
  <si>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</si>
  <si>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</si>
  <si>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</si>
  <si>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</si>
  <si>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</si>
  <si>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</si>
  <si>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</si>
  <si>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</si>
  <si>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</si>
  <si>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</si>
  <si>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</si>
  <si>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</si>
  <si>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</si>
  <si>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</si>
  <si>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</si>
  <si>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</si>
  <si>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</si>
  <si>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</si>
  <si>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</si>
  <si>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</si>
  <si>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</si>
  <si>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</si>
  <si>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</si>
  <si>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</si>
  <si>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</si>
  <si>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</si>
  <si>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</si>
  <si>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</si>
  <si>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</si>
  <si>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</si>
  <si>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</si>
  <si>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</si>
  <si>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</si>
  <si>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</si>
  <si>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</si>
  <si>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</si>
  <si>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</si>
  <si>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703219954714</t>
  </si>
  <si>
    <t>2892594</t>
  </si>
  <si>
    <t>酒店预付</t>
  </si>
  <si>
    <t>否</t>
  </si>
  <si>
    <t>普通</t>
  </si>
  <si>
    <t>221922374</t>
  </si>
  <si>
    <t>香港彩鸿酒店</t>
  </si>
  <si>
    <t>1619975</t>
  </si>
  <si>
    <t>WU/YIBO</t>
  </si>
  <si>
    <t>2022-12-22</t>
  </si>
  <si>
    <t>2022-12-26</t>
  </si>
  <si>
    <t>¥2,632.00</t>
  </si>
  <si>
    <t>¥240.00</t>
  </si>
  <si>
    <t>¥2,392.00</t>
  </si>
  <si>
    <t>Deluxe Queen Room</t>
  </si>
  <si>
    <t>WEBSITE</t>
  </si>
  <si>
    <t>703192582744</t>
  </si>
  <si>
    <t>2823458</t>
  </si>
  <si>
    <t>811637650</t>
  </si>
  <si>
    <t>曼谷西隆诺富特酒店 (SHA Plus+)</t>
  </si>
  <si>
    <t>WANG/XUEWEN</t>
  </si>
  <si>
    <t>2022-11-25</t>
  </si>
  <si>
    <t>2022-12-23</t>
  </si>
  <si>
    <t>¥1,302.00</t>
  </si>
  <si>
    <t>¥81.00</t>
  </si>
  <si>
    <t>¥1,221.00</t>
  </si>
  <si>
    <t>Superior Twin Room</t>
  </si>
  <si>
    <t>703206905996</t>
  </si>
  <si>
    <t>2861219</t>
  </si>
  <si>
    <t>221935877</t>
  </si>
  <si>
    <t>铂尔曼东京田町酒店</t>
  </si>
  <si>
    <t>ZHENG/YAYUN</t>
  </si>
  <si>
    <t>2022-12-09</t>
  </si>
  <si>
    <t>2022-12-24</t>
  </si>
  <si>
    <t>2022-12-27</t>
  </si>
  <si>
    <t>¥14,685.00</t>
  </si>
  <si>
    <t>¥1,457.00</t>
  </si>
  <si>
    <t>¥13,228.00</t>
  </si>
  <si>
    <t>Superior Room</t>
  </si>
  <si>
    <t>703223628410</t>
  </si>
  <si>
    <t>2901112</t>
  </si>
  <si>
    <t>¥548.00</t>
  </si>
  <si>
    <t>¥50.00</t>
  </si>
  <si>
    <t>¥498.00</t>
  </si>
  <si>
    <t>703217765424</t>
  </si>
  <si>
    <t>2888600</t>
  </si>
  <si>
    <t>221922569</t>
  </si>
  <si>
    <t>澳门新葡京酒店</t>
  </si>
  <si>
    <t>CHEN/XIAN|YAN/DONG|TANG/CHEN</t>
  </si>
  <si>
    <t>2022-12-20</t>
  </si>
  <si>
    <t>2023-01-11</t>
  </si>
  <si>
    <t>2023-01-12</t>
  </si>
  <si>
    <t>¥2,511.00</t>
  </si>
  <si>
    <t>2022-12-27 18:49:16</t>
  </si>
  <si>
    <t>高级双床客房</t>
  </si>
  <si>
    <t>703210516937</t>
  </si>
  <si>
    <t>2870275</t>
  </si>
  <si>
    <t>158592917</t>
  </si>
  <si>
    <t>新奥尔良市区超圆屋顶体育场假日酒店</t>
  </si>
  <si>
    <t>LU/WEIKAI</t>
  </si>
  <si>
    <t>2022-12-13</t>
  </si>
  <si>
    <t>2022-12-29</t>
  </si>
  <si>
    <t>2022-12-30</t>
  </si>
  <si>
    <t>¥736.00</t>
  </si>
  <si>
    <t>¥67.00</t>
  </si>
  <si>
    <t>¥669.00</t>
  </si>
  <si>
    <t>Guest Room</t>
  </si>
  <si>
    <t>703224089926</t>
  </si>
  <si>
    <t>2903138</t>
  </si>
  <si>
    <t>221920556</t>
  </si>
  <si>
    <t>香港丽思卡尔顿酒店</t>
  </si>
  <si>
    <t>ZHU/YI</t>
  </si>
  <si>
    <t>2022-12-31</t>
  </si>
  <si>
    <t>¥6,778.00</t>
  </si>
  <si>
    <t>¥672.00</t>
  </si>
  <si>
    <t>¥6,106.00</t>
  </si>
  <si>
    <t>Deluxe Room, 1 King Bed, Non Smoking, City View (Skyline View)</t>
  </si>
  <si>
    <t>703222106756</t>
  </si>
  <si>
    <t>2899166</t>
  </si>
  <si>
    <t>188933132</t>
  </si>
  <si>
    <t>曼谷素坤逸11号巷美居酒店</t>
  </si>
  <si>
    <t>LU/YUEXIN|LU/YUEXIN</t>
  </si>
  <si>
    <t>2022-12-25</t>
  </si>
  <si>
    <t>¥2,164.00</t>
  </si>
  <si>
    <t>¥214.00</t>
  </si>
  <si>
    <t>¥1,950.00</t>
  </si>
  <si>
    <t>deluxe king bed room</t>
  </si>
  <si>
    <t>703224914624</t>
  </si>
  <si>
    <t>2905035</t>
  </si>
  <si>
    <t>221907914</t>
  </si>
  <si>
    <t>素万那普9号公园酒店</t>
  </si>
  <si>
    <t>WANG/HONGYU</t>
  </si>
  <si>
    <t>¥1,160.00</t>
  </si>
  <si>
    <t>¥124.00</t>
  </si>
  <si>
    <t>¥1,036.00</t>
  </si>
  <si>
    <t>Deluxe Room</t>
  </si>
  <si>
    <t>703228399619</t>
  </si>
  <si>
    <t>2913453</t>
  </si>
  <si>
    <t>221904998</t>
  </si>
  <si>
    <t>澳门银河酒店</t>
  </si>
  <si>
    <t>LIU/LONGXIANG|ZHANG/WENTING</t>
  </si>
  <si>
    <t>2023-01-08</t>
  </si>
  <si>
    <t>2023-01-09</t>
  </si>
  <si>
    <t>¥2,938.00</t>
  </si>
  <si>
    <t>Deluxe City King</t>
  </si>
  <si>
    <t>703180176872</t>
  </si>
  <si>
    <t>2794800</t>
  </si>
  <si>
    <t>158550980</t>
  </si>
  <si>
    <t>帕尔默家园希尔顿酒店</t>
  </si>
  <si>
    <t>WANG/FANXI|JINGJING/TAO|WEICHENG/WANG</t>
  </si>
  <si>
    <t>2022-11-13</t>
  </si>
  <si>
    <t>2023-01-01</t>
  </si>
  <si>
    <t>¥1,976.00</t>
  </si>
  <si>
    <t>¥164.00</t>
  </si>
  <si>
    <t>¥1,812.00</t>
  </si>
  <si>
    <t>Run of House</t>
  </si>
  <si>
    <t>合计</t>
  </si>
  <si>
    <t/>
  </si>
  <si>
    <t>¥31,981.00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</si>
  <si>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</si>
  <si>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</si>
  <si>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</si>
  <si>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</si>
  <si>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</si>
  <si>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</si>
  <si>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</si>
  <si>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</si>
  <si>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</si>
  <si>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A230103144015481</t>
  </si>
  <si>
    <t>A230103144038481</t>
  </si>
  <si>
    <r>
      <t>总计：</t>
    </r>
    <r>
      <rPr>
        <sz val="10"/>
        <rFont val="Arial"/>
        <charset val="134"/>
      </rPr>
      <t>28912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</si>
  <si>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</si>
  <si>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</si>
  <si>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</si>
  <si>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</si>
  <si>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</si>
  <si>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</si>
  <si>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</si>
  <si>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</si>
  <si>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</si>
  <si>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</si>
  <si>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</si>
  <si>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</si>
  <si>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</si>
  <si>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</si>
  <si>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</si>
  <si>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</si>
  <si>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</si>
  <si>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</si>
  <si>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WANG HONGYU</t>
  </si>
  <si>
    <t>退房日周结</t>
  </si>
  <si>
    <t>1036.00</t>
  </si>
  <si>
    <t>RMB</t>
  </si>
  <si>
    <t>0</t>
  </si>
  <si>
    <t>0.00</t>
  </si>
  <si>
    <t>去哪儿直连（港丰）</t>
  </si>
  <si>
    <t>31</t>
  </si>
  <si>
    <t>2022-12-28 09:51:44</t>
  </si>
  <si>
    <t>汇智国际旅游发展有限公司</t>
  </si>
  <si>
    <t>直采</t>
  </si>
  <si>
    <t>泰国</t>
  </si>
  <si>
    <t>ZHU YI</t>
  </si>
  <si>
    <t>6106.00</t>
  </si>
  <si>
    <t>2022-12-27 09:55:41</t>
  </si>
  <si>
    <t>直连</t>
  </si>
  <si>
    <t>中国</t>
  </si>
  <si>
    <t>WU YIBO</t>
  </si>
  <si>
    <t>498.00</t>
  </si>
  <si>
    <t>2022-12-26 12:07:06</t>
  </si>
  <si>
    <t>曼谷素坤逸11号美居酒店</t>
  </si>
  <si>
    <t>LU YUEXIN,LU YUEXIN</t>
  </si>
  <si>
    <t>1950.00</t>
  </si>
  <si>
    <t>2022-12-25 13:25:00</t>
  </si>
  <si>
    <t>2392.00</t>
  </si>
  <si>
    <t>2022-12-22 03:21:14</t>
  </si>
  <si>
    <t>LU WEIKAI</t>
  </si>
  <si>
    <t>669.00</t>
  </si>
  <si>
    <t>2022-12-13 14:37:11</t>
  </si>
  <si>
    <t>美国</t>
  </si>
  <si>
    <t>ZHENG YAYUN</t>
  </si>
  <si>
    <t>13228.00</t>
  </si>
  <si>
    <t>2022-12-09 21:56:48</t>
  </si>
  <si>
    <t>日本</t>
  </si>
  <si>
    <t>曼谷西隆诺富特酒店</t>
  </si>
  <si>
    <t>WANG XUEWEN</t>
  </si>
  <si>
    <t>1221.00</t>
  </si>
  <si>
    <t>2022-11-25 20:53:37</t>
  </si>
  <si>
    <t>WANG FANXI,JINGJING TAO,WEICHENG WANG</t>
  </si>
  <si>
    <t>1812.00</t>
  </si>
  <si>
    <t>2022-11-13 08:50:11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</si>
</sst>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11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11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/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Y33" sqref="Y33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92</v>
      </c>
      <c r="P3" s="7" t="s">
        <v>80</v>
      </c>
      <c r="Q3" s="7"/>
      <c r="R3" s="10" t="s">
        <v>93</v>
      </c>
      <c r="S3" s="11" t="s">
        <v>19</v>
      </c>
      <c r="T3" s="7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3</v>
      </c>
      <c r="N4" s="7" t="s">
        <v>102</v>
      </c>
      <c r="O4" s="7" t="s">
        <v>103</v>
      </c>
      <c r="P4" s="7" t="s">
        <v>104</v>
      </c>
      <c r="Q4" s="7"/>
      <c r="R4" s="10" t="s">
        <v>105</v>
      </c>
      <c r="S4" s="11" t="s">
        <v>19</v>
      </c>
      <c r="T4" s="7"/>
      <c r="U4" s="10" t="s">
        <v>19</v>
      </c>
      <c r="V4" s="10" t="s">
        <v>105</v>
      </c>
      <c r="W4" s="11" t="s">
        <v>106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75</v>
      </c>
      <c r="H5" s="7" t="s">
        <v>76</v>
      </c>
      <c r="I5" s="7" t="s">
        <v>77</v>
      </c>
      <c r="J5" s="7" t="s">
        <v>2</v>
      </c>
      <c r="K5" s="7" t="s">
        <v>78</v>
      </c>
      <c r="L5" s="7">
        <v>1</v>
      </c>
      <c r="M5" s="7">
        <v>1</v>
      </c>
      <c r="N5" s="7" t="s">
        <v>80</v>
      </c>
      <c r="O5" s="7" t="s">
        <v>80</v>
      </c>
      <c r="P5" s="7" t="s">
        <v>104</v>
      </c>
      <c r="Q5" s="7"/>
      <c r="R5" s="10" t="s">
        <v>111</v>
      </c>
      <c r="S5" s="11" t="s">
        <v>19</v>
      </c>
      <c r="T5" s="7"/>
      <c r="U5" s="10" t="s">
        <v>19</v>
      </c>
      <c r="V5" s="10" t="s">
        <v>111</v>
      </c>
      <c r="W5" s="11" t="s">
        <v>112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113</v>
      </c>
      <c r="AD5" t="s">
        <v>6</v>
      </c>
      <c r="AE5" t="s">
        <v>84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114</v>
      </c>
      <c r="B6" s="6" t="s">
        <v>115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3</v>
      </c>
      <c r="M6" s="7">
        <v>1</v>
      </c>
      <c r="N6" s="7" t="s">
        <v>119</v>
      </c>
      <c r="O6" s="7" t="s">
        <v>120</v>
      </c>
      <c r="P6" s="7" t="s">
        <v>121</v>
      </c>
      <c r="Q6" s="7"/>
      <c r="R6" s="10" t="s">
        <v>122</v>
      </c>
      <c r="S6" s="11" t="s">
        <v>122</v>
      </c>
      <c r="T6" s="7" t="s">
        <v>123</v>
      </c>
      <c r="U6" s="10" t="s">
        <v>19</v>
      </c>
      <c r="V6" s="10" t="s">
        <v>19</v>
      </c>
      <c r="W6" s="11" t="s">
        <v>19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19</v>
      </c>
      <c r="AD6" t="s">
        <v>6</v>
      </c>
      <c r="AE6" t="s">
        <v>124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127</v>
      </c>
      <c r="H7" s="7" t="s">
        <v>128</v>
      </c>
      <c r="I7" s="7" t="s">
        <v>77</v>
      </c>
      <c r="J7" s="7" t="s">
        <v>2</v>
      </c>
      <c r="K7" s="7" t="s">
        <v>129</v>
      </c>
      <c r="L7" s="7">
        <v>1</v>
      </c>
      <c r="M7" s="7">
        <v>1</v>
      </c>
      <c r="N7" s="7" t="s">
        <v>130</v>
      </c>
      <c r="O7" s="7" t="s">
        <v>131</v>
      </c>
      <c r="P7" s="7" t="s">
        <v>132</v>
      </c>
      <c r="Q7" s="7"/>
      <c r="R7" s="10" t="s">
        <v>133</v>
      </c>
      <c r="S7" s="11" t="s">
        <v>19</v>
      </c>
      <c r="T7" s="7"/>
      <c r="U7" s="10" t="s">
        <v>19</v>
      </c>
      <c r="V7" s="10" t="s">
        <v>133</v>
      </c>
      <c r="W7" s="11" t="s">
        <v>134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139</v>
      </c>
      <c r="H8" s="7" t="s">
        <v>140</v>
      </c>
      <c r="I8" s="7" t="s">
        <v>77</v>
      </c>
      <c r="J8" s="7" t="s">
        <v>2</v>
      </c>
      <c r="K8" s="7" t="s">
        <v>141</v>
      </c>
      <c r="L8" s="7">
        <v>1</v>
      </c>
      <c r="M8" s="7">
        <v>2</v>
      </c>
      <c r="N8" s="7" t="s">
        <v>104</v>
      </c>
      <c r="O8" s="7" t="s">
        <v>131</v>
      </c>
      <c r="P8" s="7" t="s">
        <v>142</v>
      </c>
      <c r="Q8" s="7"/>
      <c r="R8" s="10" t="s">
        <v>143</v>
      </c>
      <c r="S8" s="11" t="s">
        <v>19</v>
      </c>
      <c r="T8" s="7"/>
      <c r="U8" s="10" t="s">
        <v>19</v>
      </c>
      <c r="V8" s="10" t="s">
        <v>143</v>
      </c>
      <c r="W8" s="11" t="s">
        <v>144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147</v>
      </c>
      <c r="B9" s="6" t="s">
        <v>148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149</v>
      </c>
      <c r="H9" s="7" t="s">
        <v>150</v>
      </c>
      <c r="I9" s="7" t="s">
        <v>77</v>
      </c>
      <c r="J9" s="7" t="s">
        <v>2</v>
      </c>
      <c r="K9" s="7" t="s">
        <v>151</v>
      </c>
      <c r="L9" s="7">
        <v>1</v>
      </c>
      <c r="M9" s="7">
        <v>2</v>
      </c>
      <c r="N9" s="7" t="s">
        <v>152</v>
      </c>
      <c r="O9" s="7" t="s">
        <v>131</v>
      </c>
      <c r="P9" s="7" t="s">
        <v>142</v>
      </c>
      <c r="Q9" s="7"/>
      <c r="R9" s="10" t="s">
        <v>153</v>
      </c>
      <c r="S9" s="11" t="s">
        <v>19</v>
      </c>
      <c r="T9" s="7"/>
      <c r="U9" s="10" t="s">
        <v>19</v>
      </c>
      <c r="V9" s="10" t="s">
        <v>153</v>
      </c>
      <c r="W9" s="11" t="s">
        <v>154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159</v>
      </c>
      <c r="H10" s="7" t="s">
        <v>160</v>
      </c>
      <c r="I10" s="7" t="s">
        <v>77</v>
      </c>
      <c r="J10" s="7" t="s">
        <v>2</v>
      </c>
      <c r="K10" s="7" t="s">
        <v>161</v>
      </c>
      <c r="L10" s="7">
        <v>1</v>
      </c>
      <c r="M10" s="7">
        <v>2</v>
      </c>
      <c r="N10" s="7" t="s">
        <v>104</v>
      </c>
      <c r="O10" s="7" t="s">
        <v>131</v>
      </c>
      <c r="P10" s="7" t="s">
        <v>142</v>
      </c>
      <c r="Q10" s="7"/>
      <c r="R10" s="10" t="s">
        <v>162</v>
      </c>
      <c r="S10" s="11" t="s">
        <v>19</v>
      </c>
      <c r="T10" s="7"/>
      <c r="U10" s="10" t="s">
        <v>19</v>
      </c>
      <c r="V10" s="10" t="s">
        <v>162</v>
      </c>
      <c r="W10" s="11" t="s">
        <v>163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166</v>
      </c>
      <c r="B11" s="6" t="s">
        <v>167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168</v>
      </c>
      <c r="H11" s="7" t="s">
        <v>169</v>
      </c>
      <c r="I11" s="7" t="s">
        <v>77</v>
      </c>
      <c r="J11" s="7" t="s">
        <v>2</v>
      </c>
      <c r="K11" s="7" t="s">
        <v>170</v>
      </c>
      <c r="L11" s="7">
        <v>2</v>
      </c>
      <c r="M11" s="7">
        <v>1</v>
      </c>
      <c r="N11" s="7" t="s">
        <v>142</v>
      </c>
      <c r="O11" s="7" t="s">
        <v>171</v>
      </c>
      <c r="P11" s="7" t="s">
        <v>172</v>
      </c>
      <c r="Q11" s="7"/>
      <c r="R11" s="10" t="s">
        <v>173</v>
      </c>
      <c r="S11" s="11" t="s">
        <v>173</v>
      </c>
      <c r="T11" s="7"/>
      <c r="U11" s="10" t="s">
        <v>19</v>
      </c>
      <c r="V11" s="10" t="s">
        <v>19</v>
      </c>
      <c r="W11" s="11" t="s">
        <v>19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19</v>
      </c>
      <c r="AD11" t="s">
        <v>6</v>
      </c>
      <c r="AE11" t="s">
        <v>174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175</v>
      </c>
      <c r="B12" s="6" t="s">
        <v>176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177</v>
      </c>
      <c r="H12" s="7" t="s">
        <v>178</v>
      </c>
      <c r="I12" s="7" t="s">
        <v>77</v>
      </c>
      <c r="J12" s="7" t="s">
        <v>2</v>
      </c>
      <c r="K12" s="7" t="s">
        <v>179</v>
      </c>
      <c r="L12" s="7">
        <v>2</v>
      </c>
      <c r="M12" s="7">
        <v>1</v>
      </c>
      <c r="N12" s="7" t="s">
        <v>180</v>
      </c>
      <c r="O12" s="7" t="s">
        <v>142</v>
      </c>
      <c r="P12" s="7" t="s">
        <v>181</v>
      </c>
      <c r="Q12" s="7"/>
      <c r="R12" s="10" t="s">
        <v>182</v>
      </c>
      <c r="S12" s="11" t="s">
        <v>19</v>
      </c>
      <c r="T12" s="7"/>
      <c r="U12" s="10" t="s">
        <v>19</v>
      </c>
      <c r="V12" s="10" t="s">
        <v>182</v>
      </c>
      <c r="W12" s="11" t="s">
        <v>183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85</v>
      </c>
      <c r="AG12" t="s">
        <v>73</v>
      </c>
      <c r="AH12" t="s">
        <v>19</v>
      </c>
    </row>
    <row r="13" ht="12.75" customHeight="1" spans="1:32">
      <c r="A13" s="9" t="s">
        <v>186</v>
      </c>
      <c r="B13" s="9"/>
      <c r="C13" s="9" t="s">
        <v>187</v>
      </c>
      <c r="D13" s="9"/>
      <c r="E13" s="9"/>
      <c r="F13" s="9"/>
      <c r="G13" s="9" t="s">
        <v>187</v>
      </c>
      <c r="H13" s="9" t="s">
        <v>187</v>
      </c>
      <c r="I13" s="9" t="s">
        <v>187</v>
      </c>
      <c r="J13" s="9" t="s">
        <v>187</v>
      </c>
      <c r="K13" s="9" t="s">
        <v>187</v>
      </c>
      <c r="L13" s="9" t="s">
        <v>187</v>
      </c>
      <c r="M13" s="9" t="s">
        <v>187</v>
      </c>
      <c r="N13" s="9" t="s">
        <v>187</v>
      </c>
      <c r="O13" s="9" t="s">
        <v>187</v>
      </c>
      <c r="P13" s="9" t="s">
        <v>187</v>
      </c>
      <c r="Q13" s="9"/>
      <c r="R13" s="12" t="s">
        <v>20</v>
      </c>
      <c r="S13" s="12" t="s">
        <v>21</v>
      </c>
      <c r="T13" s="9" t="s">
        <v>187</v>
      </c>
      <c r="U13" s="12"/>
      <c r="V13" s="12" t="s">
        <v>188</v>
      </c>
      <c r="W13" s="12" t="s">
        <v>22</v>
      </c>
      <c r="X13" s="12"/>
      <c r="Y13" s="12"/>
      <c r="Z13" s="12"/>
      <c r="AA13" s="9"/>
      <c r="AB13" s="12"/>
      <c r="AC13" s="9"/>
      <c r="AD13" s="9" t="s">
        <v>187</v>
      </c>
      <c r="AE13" s="9"/>
      <c r="AF1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4" t="s">
        <v>189</v>
      </c>
      <c r="B1" s="4" t="s">
        <v>190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191</v>
      </c>
      <c r="H1" s="4" t="s">
        <v>192</v>
      </c>
      <c r="I1" s="4" t="s">
        <v>13</v>
      </c>
      <c r="J1" s="4" t="s">
        <v>17</v>
      </c>
      <c r="K1" s="4" t="s">
        <v>18</v>
      </c>
      <c r="L1" s="4" t="s">
        <v>193</v>
      </c>
      <c r="M1" s="4" t="s">
        <v>194</v>
      </c>
      <c r="N1" s="4" t="s">
        <v>195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C21"/>
    </sheetView>
  </sheetViews>
  <sheetFormatPr defaultColWidth="9.13888888888889" defaultRowHeight="13.2"/>
  <cols>
    <col min="1" max="1" width="14.712962962963" customWidth="1"/>
    <col min="2" max="3" width="12.1388888888889" customWidth="1"/>
    <col min="4" max="4" width="13.287037037037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2392</v>
      </c>
      <c r="E2" t="str">
        <f>VLOOKUP(A2,HOP!A:L,12,0)</f>
        <v>2392.00</v>
      </c>
      <c r="F2" t="str">
        <f>VLOOKUP(A2,HOP!A:C,3,0)</f>
        <v>2892594</v>
      </c>
      <c r="G2">
        <f>D2-E2</f>
        <v>0</v>
      </c>
      <c r="H2" t="str">
        <f>$H$1&amp;F2</f>
        <v>，2892594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92</v>
      </c>
      <c r="C3" s="7" t="s">
        <v>80</v>
      </c>
      <c r="D3" s="3">
        <v>1221</v>
      </c>
      <c r="E3" t="str">
        <f>VLOOKUP(A3,HOP!A:L,12,0)</f>
        <v>1221.00</v>
      </c>
      <c r="F3" t="str">
        <f>VLOOKUP(A3,HOP!A:C,3,0)</f>
        <v>2823458</v>
      </c>
      <c r="G3">
        <f t="shared" ref="G3:G12" si="0">D3-E3</f>
        <v>0</v>
      </c>
      <c r="H3" t="str">
        <f t="shared" ref="H3:H12" si="1">$H$1&amp;F3</f>
        <v>，2823458</v>
      </c>
      <c r="I3" t="str">
        <f>VLOOKUP(A3,HOP!A:U,21,0)</f>
        <v>直采</v>
      </c>
    </row>
    <row r="4" ht="14.25" customHeight="1" spans="1:9">
      <c r="A4" s="6" t="s">
        <v>97</v>
      </c>
      <c r="B4" s="7" t="s">
        <v>103</v>
      </c>
      <c r="C4" s="7" t="s">
        <v>104</v>
      </c>
      <c r="D4" s="3">
        <v>13228</v>
      </c>
      <c r="E4" t="str">
        <f>VLOOKUP(A4,HOP!A:L,12,0)</f>
        <v>13228.00</v>
      </c>
      <c r="F4" t="str">
        <f>VLOOKUP(A4,HOP!A:C,3,0)</f>
        <v>2861219</v>
      </c>
      <c r="G4">
        <f t="shared" si="0"/>
        <v>0</v>
      </c>
      <c r="H4" t="str">
        <f t="shared" si="1"/>
        <v>，2861219</v>
      </c>
      <c r="I4" t="str">
        <f>VLOOKUP(A4,HOP!A:U,21,0)</f>
        <v>直采</v>
      </c>
    </row>
    <row r="5" ht="14.25" customHeight="1" spans="1:9">
      <c r="A5" s="6" t="s">
        <v>109</v>
      </c>
      <c r="B5" s="7" t="s">
        <v>80</v>
      </c>
      <c r="C5" s="7" t="s">
        <v>104</v>
      </c>
      <c r="D5" s="3">
        <v>498</v>
      </c>
      <c r="E5" t="str">
        <f>VLOOKUP(A5,HOP!A:L,12,0)</f>
        <v>498.00</v>
      </c>
      <c r="F5" t="str">
        <f>VLOOKUP(A5,HOP!A:C,3,0)</f>
        <v>2901112</v>
      </c>
      <c r="G5">
        <f t="shared" si="0"/>
        <v>0</v>
      </c>
      <c r="H5" t="str">
        <f t="shared" si="1"/>
        <v>，2901112</v>
      </c>
      <c r="I5" t="str">
        <f>VLOOKUP(A5,HOP!A:U,21,0)</f>
        <v>直连</v>
      </c>
    </row>
    <row r="6" ht="14.25" hidden="1" customHeight="1" spans="1:9">
      <c r="A6" s="6" t="s">
        <v>114</v>
      </c>
      <c r="B6" s="7" t="s">
        <v>120</v>
      </c>
      <c r="C6" s="7" t="s">
        <v>121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customHeight="1" spans="1:9">
      <c r="A7" s="6" t="s">
        <v>125</v>
      </c>
      <c r="B7" s="7" t="s">
        <v>131</v>
      </c>
      <c r="C7" s="7" t="s">
        <v>132</v>
      </c>
      <c r="D7" s="3">
        <v>669</v>
      </c>
      <c r="E7" t="str">
        <f>VLOOKUP(A7,HOP!A:L,12,0)</f>
        <v>669.00</v>
      </c>
      <c r="F7" t="str">
        <f>VLOOKUP(A7,HOP!A:C,3,0)</f>
        <v>2870275</v>
      </c>
      <c r="G7">
        <f t="shared" si="0"/>
        <v>0</v>
      </c>
      <c r="H7" t="str">
        <f t="shared" si="1"/>
        <v>，2870275</v>
      </c>
      <c r="I7" t="str">
        <f>VLOOKUP(A7,HOP!A:U,21,0)</f>
        <v>直连</v>
      </c>
    </row>
    <row r="8" ht="14.25" customHeight="1" spans="1:9">
      <c r="A8" s="6" t="s">
        <v>137</v>
      </c>
      <c r="B8" s="7" t="s">
        <v>131</v>
      </c>
      <c r="C8" s="7" t="s">
        <v>142</v>
      </c>
      <c r="D8" s="3">
        <v>6106</v>
      </c>
      <c r="E8" t="str">
        <f>VLOOKUP(A8,HOP!A:L,12,0)</f>
        <v>6106.00</v>
      </c>
      <c r="F8" t="str">
        <f>VLOOKUP(A8,HOP!A:C,3,0)</f>
        <v>2903138</v>
      </c>
      <c r="G8">
        <f t="shared" si="0"/>
        <v>0</v>
      </c>
      <c r="H8" t="str">
        <f t="shared" si="1"/>
        <v>，2903138</v>
      </c>
      <c r="I8" t="str">
        <f>VLOOKUP(A8,HOP!A:U,21,0)</f>
        <v>直连</v>
      </c>
    </row>
    <row r="9" ht="14.25" customHeight="1" spans="1:9">
      <c r="A9" s="6" t="s">
        <v>147</v>
      </c>
      <c r="B9" s="7" t="s">
        <v>131</v>
      </c>
      <c r="C9" s="7" t="s">
        <v>142</v>
      </c>
      <c r="D9" s="3">
        <v>1950</v>
      </c>
      <c r="E9" t="str">
        <f>VLOOKUP(A9,HOP!A:L,12,0)</f>
        <v>1950.00</v>
      </c>
      <c r="F9" t="str">
        <f>VLOOKUP(A9,HOP!A:C,3,0)</f>
        <v>2899166</v>
      </c>
      <c r="G9">
        <f t="shared" si="0"/>
        <v>0</v>
      </c>
      <c r="H9" t="str">
        <f t="shared" si="1"/>
        <v>，2899166</v>
      </c>
      <c r="I9" t="str">
        <f>VLOOKUP(A9,HOP!A:U,21,0)</f>
        <v>直采</v>
      </c>
    </row>
    <row r="10" ht="14.25" customHeight="1" spans="1:9">
      <c r="A10" s="6" t="s">
        <v>157</v>
      </c>
      <c r="B10" s="7" t="s">
        <v>131</v>
      </c>
      <c r="C10" s="7" t="s">
        <v>142</v>
      </c>
      <c r="D10" s="3">
        <v>1036</v>
      </c>
      <c r="E10" t="str">
        <f>VLOOKUP(A10,HOP!A:L,12,0)</f>
        <v>1036.00</v>
      </c>
      <c r="F10" t="str">
        <f>VLOOKUP(A10,HOP!A:C,3,0)</f>
        <v>2905035</v>
      </c>
      <c r="G10">
        <f t="shared" si="0"/>
        <v>0</v>
      </c>
      <c r="H10" t="str">
        <f t="shared" si="1"/>
        <v>，2905035</v>
      </c>
      <c r="I10" t="str">
        <f>VLOOKUP(A10,HOP!A:U,21,0)</f>
        <v>直采</v>
      </c>
    </row>
    <row r="11" ht="14.25" hidden="1" customHeight="1" spans="1:9">
      <c r="A11" s="6" t="s">
        <v>166</v>
      </c>
      <c r="B11" s="7" t="s">
        <v>171</v>
      </c>
      <c r="C11" s="7" t="s">
        <v>172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customHeight="1" spans="1:9">
      <c r="A12" s="6" t="s">
        <v>175</v>
      </c>
      <c r="B12" s="7" t="s">
        <v>142</v>
      </c>
      <c r="C12" s="7" t="s">
        <v>181</v>
      </c>
      <c r="D12" s="3">
        <v>1812</v>
      </c>
      <c r="E12" t="str">
        <f>VLOOKUP(A12,HOP!A:L,12,0)</f>
        <v>1812.00</v>
      </c>
      <c r="F12" t="str">
        <f>VLOOKUP(A12,HOP!A:C,3,0)</f>
        <v>2794800</v>
      </c>
      <c r="G12">
        <f t="shared" si="0"/>
        <v>0</v>
      </c>
      <c r="H12" t="str">
        <f t="shared" si="1"/>
        <v>，2794800</v>
      </c>
      <c r="I12" t="str">
        <f>VLOOKUP(A12,HOP!A:U,21,0)</f>
        <v>直连</v>
      </c>
    </row>
    <row r="14" spans="4:4">
      <c r="D14" s="3">
        <f>SUM(D2:D13)</f>
        <v>28912</v>
      </c>
    </row>
    <row r="15" ht="15.6" spans="4:4">
      <c r="D15" s="8" t="s">
        <v>23</v>
      </c>
    </row>
    <row r="19" spans="1:3">
      <c r="A19" t="s">
        <v>198</v>
      </c>
      <c r="C19">
        <v>17435</v>
      </c>
    </row>
    <row r="20" spans="1:3">
      <c r="A20" t="s">
        <v>199</v>
      </c>
      <c r="C20">
        <v>11477</v>
      </c>
    </row>
    <row r="21" spans="1:3">
      <c r="A21" s="5" t="s">
        <v>200</v>
      </c>
      <c r="C21">
        <f>SUBTOTAL(9,C19:C20)</f>
        <v>28912</v>
      </c>
    </row>
  </sheetData>
  <autoFilter ref="A1:I12">
    <filterColumn colId="3">
      <filters>
        <filter val="498.00"/>
        <filter val="669.00"/>
        <filter val="1,036.00"/>
        <filter val="6,106.00"/>
        <filter val="1,221.00"/>
        <filter val="13,228.00"/>
        <filter val="2,392.00"/>
        <filter val="1,812.00"/>
        <filter val="1,95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201</v>
      </c>
      <c r="B1" s="2" t="s">
        <v>202</v>
      </c>
      <c r="C1" s="2" t="s">
        <v>203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204</v>
      </c>
      <c r="I1" s="2" t="s">
        <v>205</v>
      </c>
      <c r="J1" s="2" t="s">
        <v>206</v>
      </c>
      <c r="K1" s="2" t="s">
        <v>207</v>
      </c>
      <c r="L1" s="2" t="s">
        <v>208</v>
      </c>
      <c r="M1" s="2" t="s">
        <v>209</v>
      </c>
      <c r="N1" s="2" t="s">
        <v>210</v>
      </c>
      <c r="O1" s="2" t="s">
        <v>211</v>
      </c>
      <c r="P1" s="2" t="s">
        <v>212</v>
      </c>
      <c r="Q1" s="2" t="s">
        <v>213</v>
      </c>
      <c r="R1" s="2" t="s">
        <v>214</v>
      </c>
      <c r="S1" s="2" t="s">
        <v>215</v>
      </c>
      <c r="T1" s="2" t="s">
        <v>216</v>
      </c>
      <c r="U1" s="2" t="s">
        <v>217</v>
      </c>
      <c r="V1" s="2" t="s">
        <v>218</v>
      </c>
    </row>
    <row r="2" s="1" customFormat="1" spans="1:22">
      <c r="A2" s="1" t="s">
        <v>157</v>
      </c>
      <c r="B2" s="1" t="s">
        <v>104</v>
      </c>
      <c r="C2" s="1" t="s">
        <v>158</v>
      </c>
      <c r="D2" s="1" t="s">
        <v>160</v>
      </c>
      <c r="E2" s="1" t="s">
        <v>219</v>
      </c>
      <c r="F2" s="1" t="s">
        <v>131</v>
      </c>
      <c r="G2" s="1" t="s">
        <v>142</v>
      </c>
      <c r="H2" s="1" t="s">
        <v>220</v>
      </c>
      <c r="I2" s="1" t="s">
        <v>221</v>
      </c>
      <c r="J2" s="1" t="s">
        <v>222</v>
      </c>
      <c r="K2" s="1" t="s">
        <v>221</v>
      </c>
      <c r="L2" s="1" t="s">
        <v>221</v>
      </c>
      <c r="M2" s="1" t="s">
        <v>223</v>
      </c>
      <c r="N2" s="1" t="s">
        <v>223</v>
      </c>
      <c r="O2" s="1" t="s">
        <v>224</v>
      </c>
      <c r="P2" s="1" t="s">
        <v>225</v>
      </c>
      <c r="Q2" s="1" t="s">
        <v>226</v>
      </c>
      <c r="R2" s="1" t="s">
        <v>227</v>
      </c>
      <c r="S2" s="1" t="s">
        <v>73</v>
      </c>
      <c r="T2" s="1" t="s">
        <v>228</v>
      </c>
      <c r="U2" s="1" t="s">
        <v>229</v>
      </c>
      <c r="V2" s="1" t="s">
        <v>230</v>
      </c>
    </row>
    <row r="3" s="1" customFormat="1" spans="1:22">
      <c r="A3" s="1" t="s">
        <v>137</v>
      </c>
      <c r="B3" s="1" t="s">
        <v>104</v>
      </c>
      <c r="C3" s="1" t="s">
        <v>138</v>
      </c>
      <c r="D3" s="1" t="s">
        <v>140</v>
      </c>
      <c r="E3" s="1" t="s">
        <v>231</v>
      </c>
      <c r="F3" s="1" t="s">
        <v>131</v>
      </c>
      <c r="G3" s="1" t="s">
        <v>142</v>
      </c>
      <c r="H3" s="1" t="s">
        <v>220</v>
      </c>
      <c r="I3" s="1" t="s">
        <v>232</v>
      </c>
      <c r="J3" s="1" t="s">
        <v>222</v>
      </c>
      <c r="K3" s="1" t="s">
        <v>232</v>
      </c>
      <c r="L3" s="1" t="s">
        <v>232</v>
      </c>
      <c r="M3" s="1" t="s">
        <v>223</v>
      </c>
      <c r="N3" s="1" t="s">
        <v>223</v>
      </c>
      <c r="O3" s="1" t="s">
        <v>224</v>
      </c>
      <c r="P3" s="1" t="s">
        <v>225</v>
      </c>
      <c r="Q3" s="1" t="s">
        <v>226</v>
      </c>
      <c r="R3" s="1" t="s">
        <v>233</v>
      </c>
      <c r="S3" s="1" t="s">
        <v>73</v>
      </c>
      <c r="T3" s="1" t="s">
        <v>228</v>
      </c>
      <c r="U3" s="1" t="s">
        <v>234</v>
      </c>
      <c r="V3" s="1" t="s">
        <v>235</v>
      </c>
    </row>
    <row r="4" s="1" customFormat="1" spans="1:22">
      <c r="A4" s="1" t="s">
        <v>109</v>
      </c>
      <c r="B4" s="1" t="s">
        <v>80</v>
      </c>
      <c r="C4" s="1" t="s">
        <v>110</v>
      </c>
      <c r="D4" s="1" t="s">
        <v>76</v>
      </c>
      <c r="E4" s="1" t="s">
        <v>236</v>
      </c>
      <c r="F4" s="1" t="s">
        <v>80</v>
      </c>
      <c r="G4" s="1" t="s">
        <v>104</v>
      </c>
      <c r="H4" s="1" t="s">
        <v>220</v>
      </c>
      <c r="I4" s="1" t="s">
        <v>237</v>
      </c>
      <c r="J4" s="1" t="s">
        <v>222</v>
      </c>
      <c r="K4" s="1" t="s">
        <v>237</v>
      </c>
      <c r="L4" s="1" t="s">
        <v>237</v>
      </c>
      <c r="M4" s="1" t="s">
        <v>223</v>
      </c>
      <c r="N4" s="1" t="s">
        <v>223</v>
      </c>
      <c r="O4" s="1" t="s">
        <v>224</v>
      </c>
      <c r="P4" s="1" t="s">
        <v>225</v>
      </c>
      <c r="Q4" s="1" t="s">
        <v>226</v>
      </c>
      <c r="R4" s="1" t="s">
        <v>238</v>
      </c>
      <c r="S4" s="1" t="s">
        <v>73</v>
      </c>
      <c r="T4" s="1" t="s">
        <v>228</v>
      </c>
      <c r="U4" s="1" t="s">
        <v>234</v>
      </c>
      <c r="V4" s="1" t="s">
        <v>235</v>
      </c>
    </row>
    <row r="5" s="1" customFormat="1" spans="1:22">
      <c r="A5" s="1" t="s">
        <v>147</v>
      </c>
      <c r="B5" s="1" t="s">
        <v>152</v>
      </c>
      <c r="C5" s="1" t="s">
        <v>148</v>
      </c>
      <c r="D5" s="1" t="s">
        <v>239</v>
      </c>
      <c r="E5" s="1" t="s">
        <v>240</v>
      </c>
      <c r="F5" s="1" t="s">
        <v>131</v>
      </c>
      <c r="G5" s="1" t="s">
        <v>142</v>
      </c>
      <c r="H5" s="1" t="s">
        <v>220</v>
      </c>
      <c r="I5" s="1" t="s">
        <v>241</v>
      </c>
      <c r="J5" s="1" t="s">
        <v>222</v>
      </c>
      <c r="K5" s="1" t="s">
        <v>241</v>
      </c>
      <c r="L5" s="1" t="s">
        <v>241</v>
      </c>
      <c r="M5" s="1" t="s">
        <v>223</v>
      </c>
      <c r="N5" s="1" t="s">
        <v>223</v>
      </c>
      <c r="O5" s="1" t="s">
        <v>224</v>
      </c>
      <c r="P5" s="1" t="s">
        <v>225</v>
      </c>
      <c r="Q5" s="1" t="s">
        <v>226</v>
      </c>
      <c r="R5" s="1" t="s">
        <v>242</v>
      </c>
      <c r="S5" s="1" t="s">
        <v>73</v>
      </c>
      <c r="T5" s="1" t="s">
        <v>228</v>
      </c>
      <c r="U5" s="1" t="s">
        <v>229</v>
      </c>
      <c r="V5" s="1" t="s">
        <v>230</v>
      </c>
    </row>
    <row r="6" s="1" customFormat="1" spans="1:22">
      <c r="A6" s="1" t="s">
        <v>70</v>
      </c>
      <c r="B6" s="1" t="s">
        <v>79</v>
      </c>
      <c r="C6" s="1" t="s">
        <v>71</v>
      </c>
      <c r="D6" s="1" t="s">
        <v>76</v>
      </c>
      <c r="E6" s="1" t="s">
        <v>236</v>
      </c>
      <c r="F6" s="1" t="s">
        <v>79</v>
      </c>
      <c r="G6" s="1" t="s">
        <v>80</v>
      </c>
      <c r="H6" s="1" t="s">
        <v>220</v>
      </c>
      <c r="I6" s="1" t="s">
        <v>243</v>
      </c>
      <c r="J6" s="1" t="s">
        <v>222</v>
      </c>
      <c r="K6" s="1" t="s">
        <v>243</v>
      </c>
      <c r="L6" s="1" t="s">
        <v>243</v>
      </c>
      <c r="M6" s="1" t="s">
        <v>223</v>
      </c>
      <c r="N6" s="1" t="s">
        <v>223</v>
      </c>
      <c r="O6" s="1" t="s">
        <v>224</v>
      </c>
      <c r="P6" s="1" t="s">
        <v>225</v>
      </c>
      <c r="Q6" s="1" t="s">
        <v>226</v>
      </c>
      <c r="R6" s="1" t="s">
        <v>244</v>
      </c>
      <c r="S6" s="1" t="s">
        <v>73</v>
      </c>
      <c r="T6" s="1" t="s">
        <v>228</v>
      </c>
      <c r="U6" s="1" t="s">
        <v>234</v>
      </c>
      <c r="V6" s="1" t="s">
        <v>235</v>
      </c>
    </row>
    <row r="7" s="1" customFormat="1" spans="1:22">
      <c r="A7" s="1" t="s">
        <v>125</v>
      </c>
      <c r="B7" s="1" t="s">
        <v>130</v>
      </c>
      <c r="C7" s="1" t="s">
        <v>126</v>
      </c>
      <c r="D7" s="1" t="s">
        <v>128</v>
      </c>
      <c r="E7" s="1" t="s">
        <v>245</v>
      </c>
      <c r="F7" s="1" t="s">
        <v>131</v>
      </c>
      <c r="G7" s="1" t="s">
        <v>132</v>
      </c>
      <c r="H7" s="1" t="s">
        <v>220</v>
      </c>
      <c r="I7" s="1" t="s">
        <v>246</v>
      </c>
      <c r="J7" s="1" t="s">
        <v>222</v>
      </c>
      <c r="K7" s="1" t="s">
        <v>246</v>
      </c>
      <c r="L7" s="1" t="s">
        <v>246</v>
      </c>
      <c r="M7" s="1" t="s">
        <v>223</v>
      </c>
      <c r="N7" s="1" t="s">
        <v>223</v>
      </c>
      <c r="O7" s="1" t="s">
        <v>224</v>
      </c>
      <c r="P7" s="1" t="s">
        <v>225</v>
      </c>
      <c r="Q7" s="1" t="s">
        <v>226</v>
      </c>
      <c r="R7" s="1" t="s">
        <v>247</v>
      </c>
      <c r="S7" s="1" t="s">
        <v>73</v>
      </c>
      <c r="T7" s="1" t="s">
        <v>228</v>
      </c>
      <c r="U7" s="1" t="s">
        <v>234</v>
      </c>
      <c r="V7" s="1" t="s">
        <v>248</v>
      </c>
    </row>
    <row r="8" s="1" customFormat="1" spans="1:22">
      <c r="A8" s="1" t="s">
        <v>97</v>
      </c>
      <c r="B8" s="1" t="s">
        <v>102</v>
      </c>
      <c r="C8" s="1" t="s">
        <v>98</v>
      </c>
      <c r="D8" s="1" t="s">
        <v>100</v>
      </c>
      <c r="E8" s="1" t="s">
        <v>249</v>
      </c>
      <c r="F8" s="1" t="s">
        <v>103</v>
      </c>
      <c r="G8" s="1" t="s">
        <v>104</v>
      </c>
      <c r="H8" s="1" t="s">
        <v>220</v>
      </c>
      <c r="I8" s="1" t="s">
        <v>250</v>
      </c>
      <c r="J8" s="1" t="s">
        <v>222</v>
      </c>
      <c r="K8" s="1" t="s">
        <v>250</v>
      </c>
      <c r="L8" s="1" t="s">
        <v>250</v>
      </c>
      <c r="M8" s="1" t="s">
        <v>223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251</v>
      </c>
      <c r="S8" s="1" t="s">
        <v>73</v>
      </c>
      <c r="T8" s="1" t="s">
        <v>228</v>
      </c>
      <c r="U8" s="1" t="s">
        <v>229</v>
      </c>
      <c r="V8" s="1" t="s">
        <v>252</v>
      </c>
    </row>
    <row r="9" s="1" customFormat="1" spans="1:22">
      <c r="A9" s="1" t="s">
        <v>86</v>
      </c>
      <c r="B9" s="1" t="s">
        <v>91</v>
      </c>
      <c r="C9" s="1" t="s">
        <v>87</v>
      </c>
      <c r="D9" s="1" t="s">
        <v>253</v>
      </c>
      <c r="E9" s="1" t="s">
        <v>254</v>
      </c>
      <c r="F9" s="1" t="s">
        <v>92</v>
      </c>
      <c r="G9" s="1" t="s">
        <v>80</v>
      </c>
      <c r="H9" s="1" t="s">
        <v>220</v>
      </c>
      <c r="I9" s="1" t="s">
        <v>255</v>
      </c>
      <c r="J9" s="1" t="s">
        <v>222</v>
      </c>
      <c r="K9" s="1" t="s">
        <v>255</v>
      </c>
      <c r="L9" s="1" t="s">
        <v>255</v>
      </c>
      <c r="M9" s="1" t="s">
        <v>223</v>
      </c>
      <c r="N9" s="1" t="s">
        <v>223</v>
      </c>
      <c r="O9" s="1" t="s">
        <v>224</v>
      </c>
      <c r="P9" s="1" t="s">
        <v>225</v>
      </c>
      <c r="Q9" s="1" t="s">
        <v>226</v>
      </c>
      <c r="R9" s="1" t="s">
        <v>256</v>
      </c>
      <c r="S9" s="1" t="s">
        <v>73</v>
      </c>
      <c r="T9" s="1" t="s">
        <v>228</v>
      </c>
      <c r="U9" s="1" t="s">
        <v>229</v>
      </c>
      <c r="V9" s="1" t="s">
        <v>230</v>
      </c>
    </row>
    <row r="10" s="1" customFormat="1" spans="1:22">
      <c r="A10" s="1" t="s">
        <v>175</v>
      </c>
      <c r="B10" s="1" t="s">
        <v>180</v>
      </c>
      <c r="C10" s="1" t="s">
        <v>176</v>
      </c>
      <c r="D10" s="1" t="s">
        <v>178</v>
      </c>
      <c r="E10" s="1" t="s">
        <v>257</v>
      </c>
      <c r="F10" s="1" t="s">
        <v>142</v>
      </c>
      <c r="G10" s="1" t="s">
        <v>181</v>
      </c>
      <c r="H10" s="1" t="s">
        <v>220</v>
      </c>
      <c r="I10" s="1" t="s">
        <v>258</v>
      </c>
      <c r="J10" s="1" t="s">
        <v>222</v>
      </c>
      <c r="K10" s="1" t="s">
        <v>258</v>
      </c>
      <c r="L10" s="1" t="s">
        <v>258</v>
      </c>
      <c r="M10" s="1" t="s">
        <v>223</v>
      </c>
      <c r="N10" s="1" t="s">
        <v>223</v>
      </c>
      <c r="O10" s="1" t="s">
        <v>224</v>
      </c>
      <c r="P10" s="1" t="s">
        <v>225</v>
      </c>
      <c r="Q10" s="1" t="s">
        <v>226</v>
      </c>
      <c r="R10" s="1" t="s">
        <v>259</v>
      </c>
      <c r="S10" s="1" t="s">
        <v>73</v>
      </c>
      <c r="T10" s="1" t="s">
        <v>228</v>
      </c>
      <c r="U10" s="1" t="s">
        <v>234</v>
      </c>
      <c r="V10" s="1" t="s">
        <v>248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天蝎座◐▂◐</cp:lastModifiedBy>
  <cp:revision>1</cp:revision>
  <dcterms:created xsi:type="dcterms:W3CDTF">2014-11-17T08:26:00Z</dcterms:created>
  <dcterms:modified xsi:type="dcterms:W3CDTF">2023-01-03T06:42:21Z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33A91243B0154E2BB6FD4150B6E59F4E</vt:lpwstr>
  </property>
</Properties>
</file>