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2"/>
  </bookViews>
  <sheets>
    <sheet name="Sheet1" sheetId="1" r:id="rId1"/>
    <sheet name="Sheet2" sheetId="4" r:id="rId2"/>
    <sheet name="USD" sheetId="2" r:id="rId3"/>
    <sheet name="CNY" sheetId="3" r:id="rId4"/>
    <sheet name="HOP" sheetId="5" r:id="rId5"/>
  </sheets>
  <definedNames>
    <definedName name="_xlnm._FilterDatabase" localSheetId="2" hidden="1">USD!$A$1:$X$15</definedName>
  </definedNames>
  <calcPr calcId="144525"/>
</workbook>
</file>

<file path=xl/sharedStrings.xml><?xml version="1.0" encoding="utf-8"?>
<sst xmlns="http://schemas.openxmlformats.org/spreadsheetml/2006/main" count="560" uniqueCount="249">
  <si>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</si>
  <si>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</si>
  <si>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</si>
  <si>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</si>
  <si>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</si>
  <si>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</si>
  <si>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</si>
  <si>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</si>
  <si>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</si>
  <si>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</si>
  <si>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</si>
  <si>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</si>
  <si>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</si>
  <si>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</si>
  <si>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</si>
  <si>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</si>
  <si>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</si>
  <si>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</si>
  <si>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</si>
  <si>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</si>
  <si>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</si>
  <si>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</si>
  <si>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</si>
  <si>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</si>
  <si>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</si>
  <si>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21229121669	</t>
  </si>
  <si>
    <t>Ctrip</t>
  </si>
  <si>
    <t>正常</t>
  </si>
  <si>
    <t>[布拉迪斯拉发]维克托酒店(Hotel Viktor)(18005028)</t>
  </si>
  <si>
    <t>豪华大床房(至少连住2晚及以上)</t>
  </si>
  <si>
    <t>USD</t>
  </si>
  <si>
    <t>Onoiko/Valentina</t>
  </si>
  <si>
    <t>CA6352230102USD-W</t>
  </si>
  <si>
    <t>未提现</t>
  </si>
  <si>
    <t>携程开票</t>
  </si>
  <si>
    <t xml:space="preserve">	</t>
  </si>
  <si>
    <t>取消</t>
  </si>
  <si>
    <t xml:space="preserve">21455585612	</t>
  </si>
  <si>
    <t>[长滩岛]赫纳恩棕榈滩度假酒店(Henann Palm Beach Resort)(21715662)</t>
  </si>
  <si>
    <t>豪华房(至少连住2晚及以上)&lt;早餐&gt;</t>
  </si>
  <si>
    <t>Jeon/Jae Wan</t>
  </si>
  <si>
    <t xml:space="preserve">2740444	</t>
  </si>
  <si>
    <t xml:space="preserve">HPB196-2394	</t>
  </si>
  <si>
    <t xml:space="preserve">21782813747	</t>
  </si>
  <si>
    <t>[曼谷]曼谷素坤逸航站 21 中心酒店 (SHA Plus+)(Grande Centre Point Hotel Terminal 21 (SHA Plus+))(8628098)</t>
  </si>
  <si>
    <t>豪华尊贵房(至少连住2晚及以上)</t>
  </si>
  <si>
    <t>Wan/Sin Yu</t>
  </si>
  <si>
    <t xml:space="preserve">2793509	</t>
  </si>
  <si>
    <t xml:space="preserve">389521	</t>
  </si>
  <si>
    <t xml:space="preserve">21824561351	</t>
  </si>
  <si>
    <t>Lee/Jeongeun</t>
  </si>
  <si>
    <t xml:space="preserve">2808995	</t>
  </si>
  <si>
    <t xml:space="preserve">390744	</t>
  </si>
  <si>
    <t xml:space="preserve">21849481415	</t>
  </si>
  <si>
    <t>[梳邦再也]双威金字塔酒店(Sunway Pyramid Hotel)(9568479)</t>
  </si>
  <si>
    <t>豪华双床房(至少连住2晚及以上)&lt;早餐&gt;</t>
  </si>
  <si>
    <t>Neo/Cindy Ling Ling</t>
  </si>
  <si>
    <t xml:space="preserve">2838606	</t>
  </si>
  <si>
    <t xml:space="preserve"> 239292454	</t>
  </si>
  <si>
    <t xml:space="preserve">21893389249	</t>
  </si>
  <si>
    <t>[东京]东京大森城市酒店(Tmark City Hotel Tokyo Omori)(46874718)</t>
  </si>
  <si>
    <t>标准房(至少连住2晚及以上)</t>
  </si>
  <si>
    <t>Liow/Chuan Chong</t>
  </si>
  <si>
    <t xml:space="preserve">2866681	</t>
  </si>
  <si>
    <t xml:space="preserve">21894004896	</t>
  </si>
  <si>
    <t>[福冈]the b 福冈博多(the b hakata)(8270868)</t>
  </si>
  <si>
    <t>标准双人床房(至少连住2晚及以上)</t>
  </si>
  <si>
    <t>OSHIDA/JUN</t>
  </si>
  <si>
    <t xml:space="preserve">2866957	</t>
  </si>
  <si>
    <t xml:space="preserve">704055254，确认人：tsutsumi	</t>
  </si>
  <si>
    <t xml:space="preserve">999221913050359	</t>
  </si>
  <si>
    <t>[东京]东京新大谷饭店主楼(Hotel New Otani Tokyo The Main)(46603612)</t>
  </si>
  <si>
    <t>标准特大床房(至少连住2晚及以上)</t>
  </si>
  <si>
    <t>PARK/HEE JAE</t>
  </si>
  <si>
    <t xml:space="preserve">2872031	</t>
  </si>
  <si>
    <t xml:space="preserve">999221922185842	</t>
  </si>
  <si>
    <t>[东京]东京第一酒店(Dai-Ichi Hotel Tokyo)(14423049)</t>
  </si>
  <si>
    <t>中等房(至少连住2晚及以上)</t>
  </si>
  <si>
    <t>So/Kim Hoo</t>
  </si>
  <si>
    <t xml:space="preserve">2873635	</t>
  </si>
  <si>
    <t xml:space="preserve">nishiyama 确认	</t>
  </si>
  <si>
    <t xml:space="preserve">999221923052973	</t>
  </si>
  <si>
    <t>OH/Seungwan</t>
  </si>
  <si>
    <t xml:space="preserve">2874121	</t>
  </si>
  <si>
    <t xml:space="preserve">999221927062905	</t>
  </si>
  <si>
    <t>[东京]东京湾有明华盛顿酒店(Tokyo Bay Ariake Washington Hotel)(8418273)</t>
  </si>
  <si>
    <t>双床房(至少连住2晚及以上)</t>
  </si>
  <si>
    <t>MUN/JINYOUNG</t>
  </si>
  <si>
    <t xml:space="preserve">2874876	</t>
  </si>
  <si>
    <t xml:space="preserve">999221981407824	</t>
  </si>
  <si>
    <t>[芽庄]芽庄阿米亚娜度假村(Amiana Resort Nha Trang)(23861515)</t>
  </si>
  <si>
    <t>尊贵豪华海景别墅(至少连住2晚及以上)&lt;早餐&gt;</t>
  </si>
  <si>
    <t>LEE/EUNHEE,KIM/KYOUNG</t>
  </si>
  <si>
    <t xml:space="preserve">2893707	</t>
  </si>
  <si>
    <t xml:space="preserve">RZ-1427502797	</t>
  </si>
  <si>
    <t xml:space="preserve">999221993781025	</t>
  </si>
  <si>
    <t>[那霸]那霸水之都酒店(Hotel Aqua Citta Naha)(16945154)</t>
  </si>
  <si>
    <t>大床房(至少连住2晚及以上)</t>
  </si>
  <si>
    <t>Doshi/Kashish</t>
  </si>
  <si>
    <t xml:space="preserve">2897977	</t>
  </si>
  <si>
    <t xml:space="preserve">CONFIRMED	</t>
  </si>
  <si>
    <t xml:space="preserve">999222014973973	</t>
  </si>
  <si>
    <t>[八打灵再也]吉隆坡新浪潮SG布洛酒店(New Wave Sungai Buloh Hotel)(39529734)</t>
  </si>
  <si>
    <t>双人间(至少连住2晚及以上)</t>
  </si>
  <si>
    <t>yap/yuan li</t>
  </si>
  <si>
    <t xml:space="preserve">2904760	</t>
  </si>
  <si>
    <t xml:space="preserve">21808255622	</t>
  </si>
  <si>
    <t>CNY</t>
  </si>
  <si>
    <t>CA6352230102CNY-W</t>
  </si>
  <si>
    <t>，</t>
  </si>
  <si>
    <t>生成472RMB工单收款（补款单21808255622）</t>
  </si>
  <si>
    <t>A230103151645481</t>
  </si>
  <si>
    <t>A230103151804481</t>
  </si>
  <si>
    <t>A230103152100481</t>
  </si>
  <si>
    <t>USD / THB 当前参考汇率: 34.321</t>
  </si>
  <si>
    <t>总计：17339 USD/
595091.82 THB</t>
  </si>
  <si>
    <t>CNY / THB 当前参考汇率: 4.983439838</t>
  </si>
  <si>
    <t>总计： 1700 CNY/
8471.85 THB/246.84USD</t>
  </si>
  <si>
    <t>总计：595091.82+8471.85=603563.67THB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</si>
  <si>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</si>
  <si>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</si>
  <si>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</si>
  <si>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</si>
  <si>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</si>
  <si>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</si>
  <si>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</si>
  <si>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</si>
  <si>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</si>
  <si>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</si>
  <si>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</si>
  <si>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</si>
  <si>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</si>
  <si>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</si>
  <si>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</si>
  <si>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</si>
  <si>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</si>
  <si>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</si>
  <si>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</si>
  <si>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</si>
  <si>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2904760</t>
  </si>
  <si>
    <t>新浪潮雙溪布洛酒店</t>
  </si>
  <si>
    <t>yap yuan li</t>
  </si>
  <si>
    <t>2022-12-28</t>
  </si>
  <si>
    <t>2022-12-31</t>
  </si>
  <si>
    <t>退房日周结</t>
  </si>
  <si>
    <t>488.77</t>
  </si>
  <si>
    <t>70.02</t>
  </si>
  <si>
    <t>0</t>
  </si>
  <si>
    <t>0.00</t>
  </si>
  <si>
    <t>携程国际直连(CIT)</t>
  </si>
  <si>
    <t>01.011176</t>
  </si>
  <si>
    <t>2022-12-27 21:13:23</t>
  </si>
  <si>
    <t>否</t>
  </si>
  <si>
    <t>CIT(Thailand) CO,. Ltd</t>
  </si>
  <si>
    <t>直连</t>
  </si>
  <si>
    <t>马来西亚</t>
  </si>
  <si>
    <t>2022-12-24</t>
  </si>
  <si>
    <t>2897977</t>
  </si>
  <si>
    <t>水之都那霸酒店</t>
  </si>
  <si>
    <t>Doshi Kashish</t>
  </si>
  <si>
    <t>2022-12-26</t>
  </si>
  <si>
    <t>2022-12-29</t>
  </si>
  <si>
    <t>1065.20</t>
  </si>
  <si>
    <t>152.00</t>
  </si>
  <si>
    <t>2022-12-24 18:25:01</t>
  </si>
  <si>
    <t>日本</t>
  </si>
  <si>
    <t>2022-12-22</t>
  </si>
  <si>
    <t>2893707</t>
  </si>
  <si>
    <t>芽庄阿米亚娜度假村</t>
  </si>
  <si>
    <t>LEE EUNHEE,KIM KYOUNG</t>
  </si>
  <si>
    <t>3989.09</t>
  </si>
  <si>
    <t>570.00</t>
  </si>
  <si>
    <t>2022-12-22 15:55:10</t>
  </si>
  <si>
    <t>越南</t>
  </si>
  <si>
    <t>2022-12-15</t>
  </si>
  <si>
    <t>2874876</t>
  </si>
  <si>
    <t>东京湾有明华盛顿酒店</t>
  </si>
  <si>
    <t>MUN JINYOUNG</t>
  </si>
  <si>
    <t>5413.20</t>
  </si>
  <si>
    <t>777.00</t>
  </si>
  <si>
    <t>2022-12-15 10:23:43</t>
  </si>
  <si>
    <t>直采</t>
  </si>
  <si>
    <t>2022-12-14</t>
  </si>
  <si>
    <t>2874121</t>
  </si>
  <si>
    <t>东京新大谷饭店主楼</t>
  </si>
  <si>
    <t>OH Seungwan</t>
  </si>
  <si>
    <t>2022-12-23</t>
  </si>
  <si>
    <t>16865.71</t>
  </si>
  <si>
    <t>2420.00</t>
  </si>
  <si>
    <t>2022-12-14 22:20:09</t>
  </si>
  <si>
    <t>2873635</t>
  </si>
  <si>
    <t>东京第一酒店</t>
  </si>
  <si>
    <t>So Kim Hoo</t>
  </si>
  <si>
    <t>26246.38</t>
  </si>
  <si>
    <t>3766.00</t>
  </si>
  <si>
    <t>2022-12-14 20:01:26</t>
  </si>
  <si>
    <t>2872031</t>
  </si>
  <si>
    <t>PARK HEE JAE</t>
  </si>
  <si>
    <t>20900.93</t>
  </si>
  <si>
    <t>2999.00</t>
  </si>
  <si>
    <t>2022-12-14 11:22:27</t>
  </si>
  <si>
    <t>2022-12-12</t>
  </si>
  <si>
    <t>2866957</t>
  </si>
  <si>
    <t>the b 福冈博多</t>
  </si>
  <si>
    <t>OSHIDA JUN</t>
  </si>
  <si>
    <t>6537.82</t>
  </si>
  <si>
    <t>937.00</t>
  </si>
  <si>
    <t>2022-12-12 10:30:21</t>
  </si>
  <si>
    <t>2022-12-11</t>
  </si>
  <si>
    <t>2866681</t>
  </si>
  <si>
    <t>东京大森城市酒店</t>
  </si>
  <si>
    <t>Liow Chuan Chong</t>
  </si>
  <si>
    <t>18252.88</t>
  </si>
  <si>
    <t>2616.00</t>
  </si>
  <si>
    <t>2022-12-12 11:44:39</t>
  </si>
  <si>
    <t>2022-12-01</t>
  </si>
  <si>
    <t>2838606</t>
  </si>
  <si>
    <t>双威金字塔酒店</t>
  </si>
  <si>
    <t>Neo Cindy Ling Ling</t>
  </si>
  <si>
    <t>8531.64</t>
  </si>
  <si>
    <t>1200.00</t>
  </si>
  <si>
    <t>2022-12-20 10:46:20</t>
  </si>
  <si>
    <t>2022-11-19</t>
  </si>
  <si>
    <t>2808995</t>
  </si>
  <si>
    <t>曼谷素坤逸航站 21 中心酒店 (SHA Plus+)</t>
  </si>
  <si>
    <t>Lee Jeongeun</t>
  </si>
  <si>
    <t>4331.98</t>
  </si>
  <si>
    <t>607.00</t>
  </si>
  <si>
    <t>2022-11-19 15:32:38</t>
  </si>
  <si>
    <t>泰国</t>
  </si>
  <si>
    <t>2022-11-12</t>
  </si>
  <si>
    <t>2793509</t>
  </si>
  <si>
    <t>Wan Sin Yu</t>
  </si>
  <si>
    <t>1992.68</t>
  </si>
  <si>
    <t>280.00</t>
  </si>
  <si>
    <t>2022-11-12 18:30:59</t>
  </si>
  <si>
    <t>2022-10-14</t>
  </si>
  <si>
    <t>2740444</t>
  </si>
  <si>
    <t>赫纳恩棕榈滩度假酒店</t>
  </si>
  <si>
    <t>Jeon Jae Wan</t>
  </si>
  <si>
    <t>2022-12-25</t>
  </si>
  <si>
    <t>2022-12-30</t>
  </si>
  <si>
    <t>6793.51</t>
  </si>
  <si>
    <t>945.00</t>
  </si>
  <si>
    <t>1181.48</t>
  </si>
  <si>
    <t>236</t>
  </si>
  <si>
    <t>1700</t>
  </si>
  <si>
    <t>2022-10-15 10:30:16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</si>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</sst>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297180</xdr:colOff>
      <xdr:row>50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37760"/>
          <a:ext cx="8465820" cy="4069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11</xdr:col>
      <xdr:colOff>289560</xdr:colOff>
      <xdr:row>36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8290560" cy="4046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44922</v>
      </c>
      <c r="G2" s="6">
        <v>44925</v>
      </c>
      <c r="H2" s="4">
        <v>1</v>
      </c>
      <c r="I2" s="4">
        <v>3</v>
      </c>
      <c r="J2" s="4">
        <v>3</v>
      </c>
      <c r="K2" s="4" t="s">
        <v>30</v>
      </c>
      <c r="L2" s="4">
        <v>135</v>
      </c>
      <c r="M2" s="4">
        <v>135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44833</v>
      </c>
      <c r="S2" s="6">
        <v>44928</v>
      </c>
      <c r="T2" s="4" t="s">
        <v>34</v>
      </c>
      <c r="U2" s="4">
        <v>135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44922</v>
      </c>
      <c r="G3" s="6">
        <v>44925</v>
      </c>
      <c r="H3" s="4">
        <v>1</v>
      </c>
      <c r="I3" s="4">
        <v>3</v>
      </c>
      <c r="J3" s="4">
        <v>3</v>
      </c>
      <c r="K3" s="4" t="s">
        <v>30</v>
      </c>
      <c r="L3" s="4">
        <v>-135</v>
      </c>
      <c r="M3" s="4">
        <v>-135</v>
      </c>
      <c r="N3" s="4" t="s">
        <v>31</v>
      </c>
      <c r="O3" s="4" t="s">
        <v>32</v>
      </c>
      <c r="P3" s="4" t="s">
        <v>33</v>
      </c>
      <c r="Q3" s="4">
        <v>0</v>
      </c>
      <c r="R3" s="7">
        <v>44833</v>
      </c>
      <c r="S3" s="6">
        <v>44928</v>
      </c>
      <c r="T3" s="4" t="s">
        <v>34</v>
      </c>
      <c r="U3" s="4">
        <v>-135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44920</v>
      </c>
      <c r="G4" s="6">
        <v>44925</v>
      </c>
      <c r="H4" s="4">
        <v>1</v>
      </c>
      <c r="I4" s="4">
        <v>5</v>
      </c>
      <c r="J4" s="4">
        <v>5</v>
      </c>
      <c r="K4" s="4" t="s">
        <v>30</v>
      </c>
      <c r="L4" s="4">
        <v>945</v>
      </c>
      <c r="M4" s="4">
        <v>945</v>
      </c>
      <c r="N4" s="4" t="s">
        <v>40</v>
      </c>
      <c r="O4" s="4" t="s">
        <v>32</v>
      </c>
      <c r="P4" s="4" t="s">
        <v>33</v>
      </c>
      <c r="Q4" s="4">
        <v>0</v>
      </c>
      <c r="R4" s="7">
        <v>44848</v>
      </c>
      <c r="S4" s="6">
        <v>44928</v>
      </c>
      <c r="T4" s="4" t="s">
        <v>34</v>
      </c>
      <c r="U4" s="4">
        <v>945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44921</v>
      </c>
      <c r="G5" s="6">
        <v>44923</v>
      </c>
      <c r="H5" s="4">
        <v>1</v>
      </c>
      <c r="I5" s="4">
        <v>2</v>
      </c>
      <c r="J5" s="4">
        <v>2</v>
      </c>
      <c r="K5" s="4" t="s">
        <v>30</v>
      </c>
      <c r="L5" s="4">
        <v>280</v>
      </c>
      <c r="M5" s="4">
        <v>280</v>
      </c>
      <c r="N5" s="4" t="s">
        <v>46</v>
      </c>
      <c r="O5" s="4" t="s">
        <v>32</v>
      </c>
      <c r="P5" s="4" t="s">
        <v>33</v>
      </c>
      <c r="Q5" s="4">
        <v>0</v>
      </c>
      <c r="R5" s="7">
        <v>44877</v>
      </c>
      <c r="S5" s="6">
        <v>44928</v>
      </c>
      <c r="T5" s="4" t="s">
        <v>34</v>
      </c>
      <c r="U5" s="4">
        <v>280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44917</v>
      </c>
      <c r="G6" s="6">
        <v>44921</v>
      </c>
      <c r="H6" s="4">
        <v>1</v>
      </c>
      <c r="I6" s="4">
        <v>4</v>
      </c>
      <c r="J6" s="4">
        <v>4</v>
      </c>
      <c r="K6" s="4" t="s">
        <v>30</v>
      </c>
      <c r="L6" s="4">
        <v>607</v>
      </c>
      <c r="M6" s="4">
        <v>607</v>
      </c>
      <c r="N6" s="4" t="s">
        <v>50</v>
      </c>
      <c r="O6" s="4" t="s">
        <v>32</v>
      </c>
      <c r="P6" s="4" t="s">
        <v>33</v>
      </c>
      <c r="Q6" s="4">
        <v>0</v>
      </c>
      <c r="R6" s="7">
        <v>44884</v>
      </c>
      <c r="S6" s="6">
        <v>44928</v>
      </c>
      <c r="T6" s="4" t="s">
        <v>34</v>
      </c>
      <c r="U6" s="4">
        <v>607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9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44918</v>
      </c>
      <c r="G7" s="6">
        <v>44921</v>
      </c>
      <c r="H7" s="4">
        <v>5</v>
      </c>
      <c r="I7" s="4">
        <v>3</v>
      </c>
      <c r="J7" s="4">
        <v>15</v>
      </c>
      <c r="K7" s="4" t="s">
        <v>30</v>
      </c>
      <c r="L7" s="4">
        <v>1200</v>
      </c>
      <c r="M7" s="4">
        <v>1200</v>
      </c>
      <c r="N7" s="4" t="s">
        <v>56</v>
      </c>
      <c r="O7" s="4" t="s">
        <v>32</v>
      </c>
      <c r="P7" s="4" t="s">
        <v>33</v>
      </c>
      <c r="Q7" s="4">
        <v>0</v>
      </c>
      <c r="R7" s="7">
        <v>44896</v>
      </c>
      <c r="S7" s="6">
        <v>44928</v>
      </c>
      <c r="T7" s="4" t="s">
        <v>34</v>
      </c>
      <c r="U7" s="4">
        <v>1200</v>
      </c>
      <c r="V7" s="4">
        <v>0</v>
      </c>
      <c r="W7" s="4">
        <v>0</v>
      </c>
      <c r="X7" s="4" t="s">
        <v>57</v>
      </c>
      <c r="Y7" s="4">
        <v>239292208</v>
      </c>
      <c r="Z7" s="4">
        <v>239292450</v>
      </c>
      <c r="AA7" s="4">
        <v>239292451</v>
      </c>
      <c r="AB7" s="4">
        <v>239292453</v>
      </c>
      <c r="AC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44917</v>
      </c>
      <c r="G8" s="6">
        <v>44921</v>
      </c>
      <c r="H8" s="4">
        <v>2</v>
      </c>
      <c r="I8" s="4">
        <v>4</v>
      </c>
      <c r="J8" s="4">
        <v>8</v>
      </c>
      <c r="K8" s="4" t="s">
        <v>30</v>
      </c>
      <c r="L8" s="4">
        <v>2616</v>
      </c>
      <c r="M8" s="4">
        <v>2616</v>
      </c>
      <c r="N8" s="4" t="s">
        <v>62</v>
      </c>
      <c r="O8" s="4" t="s">
        <v>32</v>
      </c>
      <c r="P8" s="4" t="s">
        <v>33</v>
      </c>
      <c r="Q8" s="4">
        <v>0</v>
      </c>
      <c r="R8" s="7">
        <v>44906</v>
      </c>
      <c r="S8" s="6">
        <v>44928</v>
      </c>
      <c r="T8" s="4" t="s">
        <v>34</v>
      </c>
      <c r="U8" s="4">
        <v>2616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44918</v>
      </c>
      <c r="G9" s="6">
        <v>44921</v>
      </c>
      <c r="H9" s="4">
        <v>1</v>
      </c>
      <c r="I9" s="4">
        <v>3</v>
      </c>
      <c r="J9" s="4">
        <v>3</v>
      </c>
      <c r="K9" s="4" t="s">
        <v>30</v>
      </c>
      <c r="L9" s="4">
        <v>937</v>
      </c>
      <c r="M9" s="4">
        <v>937</v>
      </c>
      <c r="N9" s="4" t="s">
        <v>67</v>
      </c>
      <c r="O9" s="4" t="s">
        <v>32</v>
      </c>
      <c r="P9" s="4" t="s">
        <v>33</v>
      </c>
      <c r="Q9" s="4">
        <v>0</v>
      </c>
      <c r="R9" s="7">
        <v>44907</v>
      </c>
      <c r="S9" s="6">
        <v>44928</v>
      </c>
      <c r="T9" s="4" t="s">
        <v>34</v>
      </c>
      <c r="U9" s="4">
        <v>937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44918</v>
      </c>
      <c r="G10" s="6">
        <v>44922</v>
      </c>
      <c r="H10" s="4">
        <v>1</v>
      </c>
      <c r="I10" s="4">
        <v>4</v>
      </c>
      <c r="J10" s="4">
        <v>4</v>
      </c>
      <c r="K10" s="4" t="s">
        <v>30</v>
      </c>
      <c r="L10" s="4">
        <v>2999</v>
      </c>
      <c r="M10" s="4">
        <v>2999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44909</v>
      </c>
      <c r="S10" s="6">
        <v>44928</v>
      </c>
      <c r="T10" s="4" t="s">
        <v>34</v>
      </c>
      <c r="U10" s="4">
        <v>2999</v>
      </c>
      <c r="V10" s="4">
        <v>0</v>
      </c>
      <c r="W10" s="4">
        <v>0</v>
      </c>
      <c r="X10" s="4" t="s">
        <v>74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44918</v>
      </c>
      <c r="G11" s="6">
        <v>44923</v>
      </c>
      <c r="H11" s="4">
        <v>1</v>
      </c>
      <c r="I11" s="4">
        <v>5</v>
      </c>
      <c r="J11" s="4">
        <v>5</v>
      </c>
      <c r="K11" s="4" t="s">
        <v>30</v>
      </c>
      <c r="L11" s="4">
        <v>3766</v>
      </c>
      <c r="M11" s="4">
        <v>3766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44909</v>
      </c>
      <c r="S11" s="6">
        <v>44928</v>
      </c>
      <c r="T11" s="4" t="s">
        <v>34</v>
      </c>
      <c r="U11" s="4">
        <v>3766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44918</v>
      </c>
      <c r="G12" s="6">
        <v>44921</v>
      </c>
      <c r="H12" s="4">
        <v>1</v>
      </c>
      <c r="I12" s="4">
        <v>3</v>
      </c>
      <c r="J12" s="4">
        <v>3</v>
      </c>
      <c r="K12" s="4" t="s">
        <v>30</v>
      </c>
      <c r="L12" s="4">
        <v>2420</v>
      </c>
      <c r="M12" s="4">
        <v>2420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44909</v>
      </c>
      <c r="S12" s="6">
        <v>44928</v>
      </c>
      <c r="T12" s="4" t="s">
        <v>34</v>
      </c>
      <c r="U12" s="4">
        <v>2420</v>
      </c>
      <c r="V12" s="4">
        <v>0</v>
      </c>
      <c r="W12" s="4">
        <v>0</v>
      </c>
      <c r="X12" s="4" t="s">
        <v>83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44919</v>
      </c>
      <c r="G13" s="6">
        <v>44921</v>
      </c>
      <c r="H13" s="4">
        <v>1</v>
      </c>
      <c r="I13" s="4">
        <v>2</v>
      </c>
      <c r="J13" s="4">
        <v>2</v>
      </c>
      <c r="K13" s="4" t="s">
        <v>30</v>
      </c>
      <c r="L13" s="4">
        <v>777</v>
      </c>
      <c r="M13" s="4">
        <v>777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44910</v>
      </c>
      <c r="S13" s="6">
        <v>44928</v>
      </c>
      <c r="T13" s="4" t="s">
        <v>34</v>
      </c>
      <c r="U13" s="4">
        <v>777</v>
      </c>
      <c r="V13" s="4">
        <v>0</v>
      </c>
      <c r="W13" s="4">
        <v>0</v>
      </c>
      <c r="X13" s="4" t="s">
        <v>88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44922</v>
      </c>
      <c r="G14" s="6">
        <v>44924</v>
      </c>
      <c r="H14" s="4">
        <v>1</v>
      </c>
      <c r="I14" s="4">
        <v>2</v>
      </c>
      <c r="J14" s="4">
        <v>2</v>
      </c>
      <c r="K14" s="4" t="s">
        <v>30</v>
      </c>
      <c r="L14" s="4">
        <v>570</v>
      </c>
      <c r="M14" s="4">
        <v>570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44917</v>
      </c>
      <c r="S14" s="6">
        <v>44928</v>
      </c>
      <c r="T14" s="4" t="s">
        <v>34</v>
      </c>
      <c r="U14" s="4">
        <v>570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44921</v>
      </c>
      <c r="G15" s="6">
        <v>44924</v>
      </c>
      <c r="H15" s="4">
        <v>1</v>
      </c>
      <c r="I15" s="4">
        <v>3</v>
      </c>
      <c r="J15" s="4">
        <v>3</v>
      </c>
      <c r="K15" s="4" t="s">
        <v>30</v>
      </c>
      <c r="L15" s="4">
        <v>152</v>
      </c>
      <c r="M15" s="4">
        <v>152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44919</v>
      </c>
      <c r="S15" s="6">
        <v>44928</v>
      </c>
      <c r="T15" s="4" t="s">
        <v>34</v>
      </c>
      <c r="U15" s="4">
        <v>152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44923</v>
      </c>
      <c r="G16" s="6">
        <v>44926</v>
      </c>
      <c r="H16" s="4">
        <v>2</v>
      </c>
      <c r="I16" s="4">
        <v>3</v>
      </c>
      <c r="J16" s="4">
        <v>6</v>
      </c>
      <c r="K16" s="4" t="s">
        <v>30</v>
      </c>
      <c r="L16" s="4">
        <v>70</v>
      </c>
      <c r="M16" s="4">
        <v>70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44922</v>
      </c>
      <c r="S16" s="6">
        <v>44928</v>
      </c>
      <c r="T16" s="4" t="s">
        <v>34</v>
      </c>
      <c r="U16" s="4">
        <v>70</v>
      </c>
      <c r="V16" s="4">
        <v>0</v>
      </c>
      <c r="W16" s="4">
        <v>0</v>
      </c>
      <c r="X16" s="4" t="s">
        <v>105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106</v>
      </c>
      <c r="B2" s="4" t="s">
        <v>26</v>
      </c>
      <c r="C2" s="4" t="s">
        <v>27</v>
      </c>
      <c r="D2" s="4" t="s">
        <v>38</v>
      </c>
      <c r="E2" s="4" t="s">
        <v>39</v>
      </c>
      <c r="F2" s="6">
        <v>44920</v>
      </c>
      <c r="G2" s="6">
        <v>44921</v>
      </c>
      <c r="H2" s="4">
        <v>1</v>
      </c>
      <c r="I2" s="4">
        <v>1</v>
      </c>
      <c r="J2" s="4">
        <v>1</v>
      </c>
      <c r="K2" s="4" t="s">
        <v>107</v>
      </c>
      <c r="L2" s="4">
        <v>1700</v>
      </c>
      <c r="M2" s="4">
        <v>1700</v>
      </c>
      <c r="N2" s="4" t="s">
        <v>40</v>
      </c>
      <c r="O2" s="4" t="s">
        <v>108</v>
      </c>
      <c r="P2" s="4" t="s">
        <v>33</v>
      </c>
      <c r="Q2" s="4">
        <v>0</v>
      </c>
      <c r="R2" s="7">
        <v>44881</v>
      </c>
      <c r="S2" s="6">
        <v>44928</v>
      </c>
      <c r="T2" s="4" t="s">
        <v>34</v>
      </c>
      <c r="U2" s="4">
        <v>1700</v>
      </c>
      <c r="V2" s="4">
        <v>0</v>
      </c>
      <c r="W2" s="4">
        <v>0</v>
      </c>
      <c r="X2" s="4" t="s">
        <v>35</v>
      </c>
      <c r="Y2" s="4" t="s">
        <v>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19" sqref="A19:D26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5" width="10" style="4"/>
    <col min="6" max="6" width="11.7777777777778" style="4"/>
    <col min="7" max="16346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hidden="1" spans="1:9">
      <c r="A2" s="5">
        <v>21229121669</v>
      </c>
      <c r="B2" s="6">
        <v>44922</v>
      </c>
      <c r="C2" s="6">
        <v>44925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21455585612</v>
      </c>
      <c r="B3" s="6">
        <v>44920</v>
      </c>
      <c r="C3" s="6">
        <v>44925</v>
      </c>
      <c r="D3" s="4">
        <v>945</v>
      </c>
      <c r="E3" s="4" t="str">
        <f>VLOOKUP(A3,HOP!A:L,12,0)</f>
        <v>1181.48</v>
      </c>
      <c r="F3" s="4" t="str">
        <f>VLOOKUP(A3,HOP!A:C,3,0)</f>
        <v>2740444</v>
      </c>
      <c r="G3" s="4">
        <f t="shared" ref="G3:G15" si="0">D3-E3</f>
        <v>-236.48</v>
      </c>
      <c r="H3" s="4" t="str">
        <f t="shared" ref="H3:H15" si="1">$H$1&amp;F3</f>
        <v>，2740444</v>
      </c>
      <c r="I3" s="4" t="str">
        <f>VLOOKUP(A3,HOP!A:U,21,0)</f>
        <v>直采</v>
      </c>
      <c r="J3" s="4" t="s">
        <v>110</v>
      </c>
    </row>
    <row r="4" s="4" customFormat="1" spans="1:9">
      <c r="A4" s="5">
        <v>21782813747</v>
      </c>
      <c r="B4" s="6">
        <v>44921</v>
      </c>
      <c r="C4" s="6">
        <v>44923</v>
      </c>
      <c r="D4" s="4">
        <v>280</v>
      </c>
      <c r="E4" s="4" t="str">
        <f>VLOOKUP(A4,HOP!A:L,12,0)</f>
        <v>280.00</v>
      </c>
      <c r="F4" s="4" t="str">
        <f>VLOOKUP(A4,HOP!A:C,3,0)</f>
        <v>2793509</v>
      </c>
      <c r="G4" s="4">
        <f t="shared" si="0"/>
        <v>0</v>
      </c>
      <c r="H4" s="4" t="str">
        <f t="shared" si="1"/>
        <v>，2793509</v>
      </c>
      <c r="I4" s="4" t="str">
        <f>VLOOKUP(A4,HOP!A:U,21,0)</f>
        <v>直采</v>
      </c>
    </row>
    <row r="5" s="4" customFormat="1" spans="1:9">
      <c r="A5" s="5">
        <v>21824561351</v>
      </c>
      <c r="B5" s="6">
        <v>44917</v>
      </c>
      <c r="C5" s="6">
        <v>44921</v>
      </c>
      <c r="D5" s="4">
        <v>607</v>
      </c>
      <c r="E5" s="4" t="str">
        <f>VLOOKUP(A5,HOP!A:L,12,0)</f>
        <v>607.00</v>
      </c>
      <c r="F5" s="4" t="str">
        <f>VLOOKUP(A5,HOP!A:C,3,0)</f>
        <v>2808995</v>
      </c>
      <c r="G5" s="4">
        <f t="shared" si="0"/>
        <v>0</v>
      </c>
      <c r="H5" s="4" t="str">
        <f t="shared" si="1"/>
        <v>，2808995</v>
      </c>
      <c r="I5" s="4" t="str">
        <f>VLOOKUP(A5,HOP!A:U,21,0)</f>
        <v>直采</v>
      </c>
    </row>
    <row r="6" s="4" customFormat="1" spans="1:9">
      <c r="A6" s="5">
        <v>21849481415</v>
      </c>
      <c r="B6" s="6">
        <v>44918</v>
      </c>
      <c r="C6" s="6">
        <v>44921</v>
      </c>
      <c r="D6" s="4">
        <v>1200</v>
      </c>
      <c r="E6" s="4" t="str">
        <f>VLOOKUP(A6,HOP!A:L,12,0)</f>
        <v>1200.00</v>
      </c>
      <c r="F6" s="4" t="str">
        <f>VLOOKUP(A6,HOP!A:C,3,0)</f>
        <v>2838606</v>
      </c>
      <c r="G6" s="4">
        <f t="shared" si="0"/>
        <v>0</v>
      </c>
      <c r="H6" s="4" t="str">
        <f t="shared" si="1"/>
        <v>，2838606</v>
      </c>
      <c r="I6" s="4" t="str">
        <f>VLOOKUP(A6,HOP!A:U,21,0)</f>
        <v>直采</v>
      </c>
    </row>
    <row r="7" s="4" customFormat="1" spans="1:9">
      <c r="A7" s="5">
        <v>21893389249</v>
      </c>
      <c r="B7" s="6">
        <v>44917</v>
      </c>
      <c r="C7" s="6">
        <v>44921</v>
      </c>
      <c r="D7" s="4">
        <v>2616</v>
      </c>
      <c r="E7" s="4" t="str">
        <f>VLOOKUP(A7,HOP!A:L,12,0)</f>
        <v>2616.00</v>
      </c>
      <c r="F7" s="4" t="str">
        <f>VLOOKUP(A7,HOP!A:C,3,0)</f>
        <v>2866681</v>
      </c>
      <c r="G7" s="4">
        <f t="shared" si="0"/>
        <v>0</v>
      </c>
      <c r="H7" s="4" t="str">
        <f t="shared" si="1"/>
        <v>，2866681</v>
      </c>
      <c r="I7" s="4" t="str">
        <f>VLOOKUP(A7,HOP!A:U,21,0)</f>
        <v>直采</v>
      </c>
    </row>
    <row r="8" s="4" customFormat="1" spans="1:9">
      <c r="A8" s="5">
        <v>21894004896</v>
      </c>
      <c r="B8" s="6">
        <v>44918</v>
      </c>
      <c r="C8" s="6">
        <v>44921</v>
      </c>
      <c r="D8" s="4">
        <v>937</v>
      </c>
      <c r="E8" s="4" t="str">
        <f>VLOOKUP(A8,HOP!A:L,12,0)</f>
        <v>937.00</v>
      </c>
      <c r="F8" s="4" t="str">
        <f>VLOOKUP(A8,HOP!A:C,3,0)</f>
        <v>2866957</v>
      </c>
      <c r="G8" s="4">
        <f t="shared" si="0"/>
        <v>0</v>
      </c>
      <c r="H8" s="4" t="str">
        <f t="shared" si="1"/>
        <v>，2866957</v>
      </c>
      <c r="I8" s="4" t="str">
        <f>VLOOKUP(A8,HOP!A:U,21,0)</f>
        <v>直采</v>
      </c>
    </row>
    <row r="9" s="4" customFormat="1" spans="1:9">
      <c r="A9" s="5">
        <v>999221913050359</v>
      </c>
      <c r="B9" s="6">
        <v>44918</v>
      </c>
      <c r="C9" s="6">
        <v>44922</v>
      </c>
      <c r="D9" s="4">
        <v>2999</v>
      </c>
      <c r="E9" s="4" t="str">
        <f>VLOOKUP(A9,HOP!A:L,12,0)</f>
        <v>2999.00</v>
      </c>
      <c r="F9" s="4" t="str">
        <f>VLOOKUP(A9,HOP!A:C,3,0)</f>
        <v>2872031</v>
      </c>
      <c r="G9" s="4">
        <f t="shared" si="0"/>
        <v>0</v>
      </c>
      <c r="H9" s="4" t="str">
        <f t="shared" si="1"/>
        <v>，2872031</v>
      </c>
      <c r="I9" s="4" t="str">
        <f>VLOOKUP(A9,HOP!A:U,21,0)</f>
        <v>直采</v>
      </c>
    </row>
    <row r="10" s="4" customFormat="1" spans="1:9">
      <c r="A10" s="5">
        <v>999221922185842</v>
      </c>
      <c r="B10" s="6">
        <v>44918</v>
      </c>
      <c r="C10" s="6">
        <v>44923</v>
      </c>
      <c r="D10" s="4">
        <v>3766</v>
      </c>
      <c r="E10" s="4" t="str">
        <f>VLOOKUP(A10,HOP!A:L,12,0)</f>
        <v>3766.00</v>
      </c>
      <c r="F10" s="4" t="str">
        <f>VLOOKUP(A10,HOP!A:C,3,0)</f>
        <v>2873635</v>
      </c>
      <c r="G10" s="4">
        <f t="shared" si="0"/>
        <v>0</v>
      </c>
      <c r="H10" s="4" t="str">
        <f t="shared" si="1"/>
        <v>，2873635</v>
      </c>
      <c r="I10" s="4" t="str">
        <f>VLOOKUP(A10,HOP!A:U,21,0)</f>
        <v>直采</v>
      </c>
    </row>
    <row r="11" s="4" customFormat="1" spans="1:9">
      <c r="A11" s="5">
        <v>999221923052973</v>
      </c>
      <c r="B11" s="6">
        <v>44918</v>
      </c>
      <c r="C11" s="6">
        <v>44921</v>
      </c>
      <c r="D11" s="4">
        <v>2420</v>
      </c>
      <c r="E11" s="4" t="str">
        <f>VLOOKUP(A11,HOP!A:L,12,0)</f>
        <v>2420.00</v>
      </c>
      <c r="F11" s="4" t="str">
        <f>VLOOKUP(A11,HOP!A:C,3,0)</f>
        <v>2874121</v>
      </c>
      <c r="G11" s="4">
        <f t="shared" si="0"/>
        <v>0</v>
      </c>
      <c r="H11" s="4" t="str">
        <f t="shared" si="1"/>
        <v>，2874121</v>
      </c>
      <c r="I11" s="4" t="str">
        <f>VLOOKUP(A11,HOP!A:U,21,0)</f>
        <v>直采</v>
      </c>
    </row>
    <row r="12" s="4" customFormat="1" spans="1:9">
      <c r="A12" s="5">
        <v>999221927062905</v>
      </c>
      <c r="B12" s="6">
        <v>44919</v>
      </c>
      <c r="C12" s="6">
        <v>44921</v>
      </c>
      <c r="D12" s="4">
        <v>777</v>
      </c>
      <c r="E12" s="4" t="str">
        <f>VLOOKUP(A12,HOP!A:L,12,0)</f>
        <v>777.00</v>
      </c>
      <c r="F12" s="4" t="str">
        <f>VLOOKUP(A12,HOP!A:C,3,0)</f>
        <v>2874876</v>
      </c>
      <c r="G12" s="4">
        <f t="shared" si="0"/>
        <v>0</v>
      </c>
      <c r="H12" s="4" t="str">
        <f t="shared" si="1"/>
        <v>，2874876</v>
      </c>
      <c r="I12" s="4" t="str">
        <f>VLOOKUP(A12,HOP!A:U,21,0)</f>
        <v>直采</v>
      </c>
    </row>
    <row r="13" s="4" customFormat="1" spans="1:9">
      <c r="A13" s="5">
        <v>999221981407824</v>
      </c>
      <c r="B13" s="6">
        <v>44922</v>
      </c>
      <c r="C13" s="6">
        <v>44924</v>
      </c>
      <c r="D13" s="4">
        <v>570</v>
      </c>
      <c r="E13" s="4" t="str">
        <f>VLOOKUP(A13,HOP!A:L,12,0)</f>
        <v>570.00</v>
      </c>
      <c r="F13" s="4" t="str">
        <f>VLOOKUP(A13,HOP!A:C,3,0)</f>
        <v>2893707</v>
      </c>
      <c r="G13" s="4">
        <f t="shared" si="0"/>
        <v>0</v>
      </c>
      <c r="H13" s="4" t="str">
        <f t="shared" si="1"/>
        <v>，2893707</v>
      </c>
      <c r="I13" s="4" t="str">
        <f>VLOOKUP(A13,HOP!A:U,21,0)</f>
        <v>直连</v>
      </c>
    </row>
    <row r="14" s="4" customFormat="1" spans="1:9">
      <c r="A14" s="5">
        <v>999221993781025</v>
      </c>
      <c r="B14" s="6">
        <v>44921</v>
      </c>
      <c r="C14" s="6">
        <v>44924</v>
      </c>
      <c r="D14" s="4">
        <v>152</v>
      </c>
      <c r="E14" s="4" t="str">
        <f>VLOOKUP(A14,HOP!A:L,12,0)</f>
        <v>152.00</v>
      </c>
      <c r="F14" s="4" t="str">
        <f>VLOOKUP(A14,HOP!A:C,3,0)</f>
        <v>2897977</v>
      </c>
      <c r="G14" s="4">
        <f t="shared" si="0"/>
        <v>0</v>
      </c>
      <c r="H14" s="4" t="str">
        <f t="shared" si="1"/>
        <v>，2897977</v>
      </c>
      <c r="I14" s="4" t="str">
        <f>VLOOKUP(A14,HOP!A:U,21,0)</f>
        <v>直连</v>
      </c>
    </row>
    <row r="15" s="4" customFormat="1" spans="1:9">
      <c r="A15" s="5">
        <v>999222014973973</v>
      </c>
      <c r="B15" s="6">
        <v>44923</v>
      </c>
      <c r="C15" s="6">
        <v>44926</v>
      </c>
      <c r="D15" s="4">
        <v>70</v>
      </c>
      <c r="E15" s="4" t="str">
        <f>VLOOKUP(A15,HOP!A:L,12,0)</f>
        <v>70.02</v>
      </c>
      <c r="F15" s="4" t="str">
        <f>VLOOKUP(A15,HOP!A:C,3,0)</f>
        <v>2904760</v>
      </c>
      <c r="G15" s="4">
        <f t="shared" si="0"/>
        <v>-0.019999999999996</v>
      </c>
      <c r="H15" s="4" t="str">
        <f t="shared" si="1"/>
        <v>，2904760</v>
      </c>
      <c r="I15" s="4" t="str">
        <f>VLOOKUP(A15,HOP!A:U,21,0)</f>
        <v>直连</v>
      </c>
    </row>
    <row r="17" spans="4:4">
      <c r="D17" s="4">
        <f>SUM(D2:D16)</f>
        <v>17339</v>
      </c>
    </row>
    <row r="19" spans="1:4">
      <c r="A19" s="4" t="s">
        <v>111</v>
      </c>
      <c r="C19" s="4">
        <v>15602</v>
      </c>
      <c r="D19" s="4">
        <v>535476.24</v>
      </c>
    </row>
    <row r="20" spans="1:4">
      <c r="A20" s="4" t="s">
        <v>112</v>
      </c>
      <c r="C20" s="4">
        <v>792</v>
      </c>
      <c r="D20" s="4">
        <v>27182.23</v>
      </c>
    </row>
    <row r="21" spans="1:4">
      <c r="A21" s="4" t="s">
        <v>113</v>
      </c>
      <c r="C21" s="4">
        <v>1181.48</v>
      </c>
      <c r="D21" s="4">
        <v>40905.2</v>
      </c>
    </row>
    <row r="22" spans="1:4">
      <c r="A22" s="4" t="s">
        <v>114</v>
      </c>
      <c r="C22" s="4">
        <f>SUBTOTAL(9,C19:C21)</f>
        <v>17575.48</v>
      </c>
      <c r="D22" s="4">
        <f>SUBTOTAL(9,D19:D21)</f>
        <v>603563.67</v>
      </c>
    </row>
    <row r="23" spans="1:1">
      <c r="A23" s="4" t="s">
        <v>115</v>
      </c>
    </row>
    <row r="24" spans="1:1">
      <c r="A24" s="4" t="s">
        <v>116</v>
      </c>
    </row>
    <row r="25" spans="1:1">
      <c r="A25" s="4" t="s">
        <v>117</v>
      </c>
    </row>
    <row r="26" spans="1:1">
      <c r="A26" s="4" t="s">
        <v>118</v>
      </c>
    </row>
  </sheetData>
  <autoFilter ref="A1:X15">
    <filterColumn colId="3">
      <filters>
        <filter val="70"/>
        <filter val="280"/>
        <filter val="570"/>
        <filter val="1200"/>
        <filter val="2420"/>
        <filter val="152"/>
        <filter val="945"/>
        <filter val="2616"/>
        <filter val="3766"/>
        <filter val="607"/>
        <filter val="777"/>
        <filter val="937"/>
        <filter val="2999"/>
      </filters>
    </filterColumn>
    <extLst/>
  </autoFilter>
  <conditionalFormatting sqref="A1:A23 A2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0" sqref="A10:A11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21808255622</v>
      </c>
      <c r="B2" s="6">
        <v>44920</v>
      </c>
      <c r="C2" s="6">
        <v>44921</v>
      </c>
      <c r="D2" s="4">
        <v>1700</v>
      </c>
      <c r="E2" s="4" t="e">
        <f>VLOOKUP(A2,HOP!A:L,12,0)</f>
        <v>#N/A</v>
      </c>
      <c r="F2" s="4">
        <v>2740444</v>
      </c>
      <c r="G2" s="4" t="e">
        <f>D2-E2</f>
        <v>#N/A</v>
      </c>
      <c r="H2" s="4" t="str">
        <f>$H$1&amp;F2</f>
        <v>，2740444</v>
      </c>
      <c r="I2" s="4" t="e">
        <f>VLOOKUP(A2,HOP!A:U,21,0)</f>
        <v>#N/A</v>
      </c>
    </row>
    <row r="4" spans="1:1">
      <c r="A4" s="4" t="s">
        <v>110</v>
      </c>
    </row>
    <row r="10" spans="1:5">
      <c r="A10" s="4" t="s">
        <v>116</v>
      </c>
      <c r="E10" s="4" t="s">
        <v>114</v>
      </c>
    </row>
    <row r="11" spans="1:1">
      <c r="A11" s="4" t="s">
        <v>117</v>
      </c>
    </row>
  </sheetData>
  <conditionalFormatting sqref="E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3">
        <v>999222014973973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30</v>
      </c>
      <c r="K2" s="1" t="s">
        <v>146</v>
      </c>
      <c r="L2" s="1" t="s">
        <v>146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  <c r="U2" s="1" t="s">
        <v>154</v>
      </c>
      <c r="V2" s="1" t="s">
        <v>155</v>
      </c>
    </row>
    <row r="3" s="1" customFormat="1" spans="1:22">
      <c r="A3" s="3">
        <v>999221993781025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144</v>
      </c>
      <c r="I3" s="1" t="s">
        <v>162</v>
      </c>
      <c r="J3" s="1" t="s">
        <v>30</v>
      </c>
      <c r="K3" s="1" t="s">
        <v>163</v>
      </c>
      <c r="L3" s="1" t="s">
        <v>163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164</v>
      </c>
      <c r="S3" s="1" t="s">
        <v>152</v>
      </c>
      <c r="T3" s="1" t="s">
        <v>153</v>
      </c>
      <c r="U3" s="1" t="s">
        <v>154</v>
      </c>
      <c r="V3" s="1" t="s">
        <v>165</v>
      </c>
    </row>
    <row r="4" s="1" customFormat="1" spans="1:22">
      <c r="A4" s="3">
        <v>999221981407824</v>
      </c>
      <c r="B4" s="1" t="s">
        <v>166</v>
      </c>
      <c r="C4" s="1" t="s">
        <v>167</v>
      </c>
      <c r="D4" s="1" t="s">
        <v>168</v>
      </c>
      <c r="E4" s="1" t="s">
        <v>169</v>
      </c>
      <c r="F4" s="1" t="s">
        <v>138</v>
      </c>
      <c r="G4" s="1" t="s">
        <v>161</v>
      </c>
      <c r="H4" s="1" t="s">
        <v>144</v>
      </c>
      <c r="I4" s="1" t="s">
        <v>170</v>
      </c>
      <c r="J4" s="1" t="s">
        <v>30</v>
      </c>
      <c r="K4" s="1" t="s">
        <v>171</v>
      </c>
      <c r="L4" s="1" t="s">
        <v>171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172</v>
      </c>
      <c r="S4" s="1" t="s">
        <v>152</v>
      </c>
      <c r="T4" s="1" t="s">
        <v>153</v>
      </c>
      <c r="U4" s="1" t="s">
        <v>154</v>
      </c>
      <c r="V4" s="1" t="s">
        <v>173</v>
      </c>
    </row>
    <row r="5" s="1" customFormat="1" spans="1:22">
      <c r="A5" s="3">
        <v>999221927062905</v>
      </c>
      <c r="B5" s="1" t="s">
        <v>174</v>
      </c>
      <c r="C5" s="1" t="s">
        <v>175</v>
      </c>
      <c r="D5" s="1" t="s">
        <v>176</v>
      </c>
      <c r="E5" s="1" t="s">
        <v>177</v>
      </c>
      <c r="F5" s="1" t="s">
        <v>156</v>
      </c>
      <c r="G5" s="1" t="s">
        <v>160</v>
      </c>
      <c r="H5" s="1" t="s">
        <v>144</v>
      </c>
      <c r="I5" s="1" t="s">
        <v>178</v>
      </c>
      <c r="J5" s="1" t="s">
        <v>30</v>
      </c>
      <c r="K5" s="1" t="s">
        <v>179</v>
      </c>
      <c r="L5" s="1" t="s">
        <v>179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180</v>
      </c>
      <c r="S5" s="1" t="s">
        <v>152</v>
      </c>
      <c r="T5" s="1" t="s">
        <v>153</v>
      </c>
      <c r="U5" s="1" t="s">
        <v>181</v>
      </c>
      <c r="V5" s="1" t="s">
        <v>165</v>
      </c>
    </row>
    <row r="6" s="1" customFormat="1" spans="1:22">
      <c r="A6" s="3">
        <v>999221923052973</v>
      </c>
      <c r="B6" s="1" t="s">
        <v>182</v>
      </c>
      <c r="C6" s="1" t="s">
        <v>183</v>
      </c>
      <c r="D6" s="1" t="s">
        <v>184</v>
      </c>
      <c r="E6" s="1" t="s">
        <v>185</v>
      </c>
      <c r="F6" s="1" t="s">
        <v>186</v>
      </c>
      <c r="G6" s="1" t="s">
        <v>160</v>
      </c>
      <c r="H6" s="1" t="s">
        <v>144</v>
      </c>
      <c r="I6" s="1" t="s">
        <v>187</v>
      </c>
      <c r="J6" s="1" t="s">
        <v>30</v>
      </c>
      <c r="K6" s="1" t="s">
        <v>188</v>
      </c>
      <c r="L6" s="1" t="s">
        <v>188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189</v>
      </c>
      <c r="S6" s="1" t="s">
        <v>152</v>
      </c>
      <c r="T6" s="1" t="s">
        <v>153</v>
      </c>
      <c r="U6" s="1" t="s">
        <v>181</v>
      </c>
      <c r="V6" s="1" t="s">
        <v>165</v>
      </c>
    </row>
    <row r="7" s="1" customFormat="1" spans="1:22">
      <c r="A7" s="3">
        <v>999221922185842</v>
      </c>
      <c r="B7" s="1" t="s">
        <v>182</v>
      </c>
      <c r="C7" s="1" t="s">
        <v>190</v>
      </c>
      <c r="D7" s="1" t="s">
        <v>191</v>
      </c>
      <c r="E7" s="1" t="s">
        <v>192</v>
      </c>
      <c r="F7" s="1" t="s">
        <v>186</v>
      </c>
      <c r="G7" s="1" t="s">
        <v>142</v>
      </c>
      <c r="H7" s="1" t="s">
        <v>144</v>
      </c>
      <c r="I7" s="1" t="s">
        <v>193</v>
      </c>
      <c r="J7" s="1" t="s">
        <v>30</v>
      </c>
      <c r="K7" s="1" t="s">
        <v>194</v>
      </c>
      <c r="L7" s="1" t="s">
        <v>194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195</v>
      </c>
      <c r="S7" s="1" t="s">
        <v>152</v>
      </c>
      <c r="T7" s="1" t="s">
        <v>153</v>
      </c>
      <c r="U7" s="1" t="s">
        <v>181</v>
      </c>
      <c r="V7" s="1" t="s">
        <v>165</v>
      </c>
    </row>
    <row r="8" s="1" customFormat="1" spans="1:22">
      <c r="A8" s="3">
        <v>999221913050359</v>
      </c>
      <c r="B8" s="1" t="s">
        <v>182</v>
      </c>
      <c r="C8" s="1" t="s">
        <v>196</v>
      </c>
      <c r="D8" s="1" t="s">
        <v>184</v>
      </c>
      <c r="E8" s="1" t="s">
        <v>197</v>
      </c>
      <c r="F8" s="1" t="s">
        <v>186</v>
      </c>
      <c r="G8" s="1" t="s">
        <v>138</v>
      </c>
      <c r="H8" s="1" t="s">
        <v>144</v>
      </c>
      <c r="I8" s="1" t="s">
        <v>198</v>
      </c>
      <c r="J8" s="1" t="s">
        <v>30</v>
      </c>
      <c r="K8" s="1" t="s">
        <v>199</v>
      </c>
      <c r="L8" s="1" t="s">
        <v>199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200</v>
      </c>
      <c r="S8" s="1" t="s">
        <v>152</v>
      </c>
      <c r="T8" s="1" t="s">
        <v>153</v>
      </c>
      <c r="U8" s="1" t="s">
        <v>181</v>
      </c>
      <c r="V8" s="1" t="s">
        <v>165</v>
      </c>
    </row>
    <row r="9" s="1" customFormat="1" spans="1:22">
      <c r="A9" s="3">
        <v>21894004896</v>
      </c>
      <c r="B9" s="1" t="s">
        <v>201</v>
      </c>
      <c r="C9" s="1" t="s">
        <v>202</v>
      </c>
      <c r="D9" s="1" t="s">
        <v>203</v>
      </c>
      <c r="E9" s="1" t="s">
        <v>204</v>
      </c>
      <c r="F9" s="1" t="s">
        <v>186</v>
      </c>
      <c r="G9" s="1" t="s">
        <v>160</v>
      </c>
      <c r="H9" s="1" t="s">
        <v>144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207</v>
      </c>
      <c r="S9" s="1" t="s">
        <v>152</v>
      </c>
      <c r="T9" s="1" t="s">
        <v>153</v>
      </c>
      <c r="U9" s="1" t="s">
        <v>181</v>
      </c>
      <c r="V9" s="1" t="s">
        <v>165</v>
      </c>
    </row>
    <row r="10" s="1" customFormat="1" spans="1:22">
      <c r="A10" s="3">
        <v>21893389249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166</v>
      </c>
      <c r="G10" s="1" t="s">
        <v>160</v>
      </c>
      <c r="H10" s="1" t="s">
        <v>144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214</v>
      </c>
      <c r="S10" s="1" t="s">
        <v>152</v>
      </c>
      <c r="T10" s="1" t="s">
        <v>153</v>
      </c>
      <c r="U10" s="1" t="s">
        <v>181</v>
      </c>
      <c r="V10" s="1" t="s">
        <v>165</v>
      </c>
    </row>
    <row r="11" s="1" customFormat="1" spans="1:22">
      <c r="A11" s="3">
        <v>21849481415</v>
      </c>
      <c r="B11" s="1" t="s">
        <v>215</v>
      </c>
      <c r="C11" s="1" t="s">
        <v>216</v>
      </c>
      <c r="D11" s="1" t="s">
        <v>217</v>
      </c>
      <c r="E11" s="1" t="s">
        <v>218</v>
      </c>
      <c r="F11" s="1" t="s">
        <v>186</v>
      </c>
      <c r="G11" s="1" t="s">
        <v>160</v>
      </c>
      <c r="H11" s="1" t="s">
        <v>144</v>
      </c>
      <c r="I11" s="1" t="s">
        <v>219</v>
      </c>
      <c r="J11" s="1" t="s">
        <v>30</v>
      </c>
      <c r="K11" s="1" t="s">
        <v>220</v>
      </c>
      <c r="L11" s="1" t="s">
        <v>220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221</v>
      </c>
      <c r="S11" s="1" t="s">
        <v>152</v>
      </c>
      <c r="T11" s="1" t="s">
        <v>153</v>
      </c>
      <c r="U11" s="1" t="s">
        <v>181</v>
      </c>
      <c r="V11" s="1" t="s">
        <v>155</v>
      </c>
    </row>
    <row r="12" s="1" customFormat="1" spans="1:22">
      <c r="A12" s="3">
        <v>21824561351</v>
      </c>
      <c r="B12" s="1" t="s">
        <v>222</v>
      </c>
      <c r="C12" s="1" t="s">
        <v>223</v>
      </c>
      <c r="D12" s="1" t="s">
        <v>224</v>
      </c>
      <c r="E12" s="1" t="s">
        <v>225</v>
      </c>
      <c r="F12" s="1" t="s">
        <v>166</v>
      </c>
      <c r="G12" s="1" t="s">
        <v>160</v>
      </c>
      <c r="H12" s="1" t="s">
        <v>144</v>
      </c>
      <c r="I12" s="1" t="s">
        <v>226</v>
      </c>
      <c r="J12" s="1" t="s">
        <v>30</v>
      </c>
      <c r="K12" s="1" t="s">
        <v>227</v>
      </c>
      <c r="L12" s="1" t="s">
        <v>227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228</v>
      </c>
      <c r="S12" s="1" t="s">
        <v>152</v>
      </c>
      <c r="T12" s="1" t="s">
        <v>153</v>
      </c>
      <c r="U12" s="1" t="s">
        <v>181</v>
      </c>
      <c r="V12" s="1" t="s">
        <v>229</v>
      </c>
    </row>
    <row r="13" s="1" customFormat="1" spans="1:22">
      <c r="A13" s="3">
        <v>21782813747</v>
      </c>
      <c r="B13" s="1" t="s">
        <v>230</v>
      </c>
      <c r="C13" s="1" t="s">
        <v>231</v>
      </c>
      <c r="D13" s="1" t="s">
        <v>224</v>
      </c>
      <c r="E13" s="1" t="s">
        <v>232</v>
      </c>
      <c r="F13" s="1" t="s">
        <v>160</v>
      </c>
      <c r="G13" s="1" t="s">
        <v>142</v>
      </c>
      <c r="H13" s="1" t="s">
        <v>144</v>
      </c>
      <c r="I13" s="1" t="s">
        <v>233</v>
      </c>
      <c r="J13" s="1" t="s">
        <v>30</v>
      </c>
      <c r="K13" s="1" t="s">
        <v>234</v>
      </c>
      <c r="L13" s="1" t="s">
        <v>234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235</v>
      </c>
      <c r="S13" s="1" t="s">
        <v>152</v>
      </c>
      <c r="T13" s="1" t="s">
        <v>153</v>
      </c>
      <c r="U13" s="1" t="s">
        <v>181</v>
      </c>
      <c r="V13" s="1" t="s">
        <v>229</v>
      </c>
    </row>
    <row r="14" s="1" customFormat="1" spans="1:22">
      <c r="A14" s="3">
        <v>21455585612</v>
      </c>
      <c r="B14" s="1" t="s">
        <v>236</v>
      </c>
      <c r="C14" s="1" t="s">
        <v>237</v>
      </c>
      <c r="D14" s="1" t="s">
        <v>238</v>
      </c>
      <c r="E14" s="1" t="s">
        <v>239</v>
      </c>
      <c r="F14" s="1" t="s">
        <v>240</v>
      </c>
      <c r="G14" s="1" t="s">
        <v>241</v>
      </c>
      <c r="H14" s="1" t="s">
        <v>144</v>
      </c>
      <c r="I14" s="1" t="s">
        <v>242</v>
      </c>
      <c r="J14" s="1" t="s">
        <v>30</v>
      </c>
      <c r="K14" s="1" t="s">
        <v>243</v>
      </c>
      <c r="L14" s="1" t="s">
        <v>244</v>
      </c>
      <c r="M14" s="1" t="s">
        <v>245</v>
      </c>
      <c r="N14" s="1" t="s">
        <v>246</v>
      </c>
      <c r="O14" s="1" t="s">
        <v>148</v>
      </c>
      <c r="P14" s="1" t="s">
        <v>149</v>
      </c>
      <c r="Q14" s="1" t="s">
        <v>150</v>
      </c>
      <c r="R14" s="1" t="s">
        <v>247</v>
      </c>
      <c r="S14" s="1" t="s">
        <v>152</v>
      </c>
      <c r="T14" s="1" t="s">
        <v>153</v>
      </c>
      <c r="U14" s="1" t="s">
        <v>181</v>
      </c>
      <c r="V14" s="1" t="s">
        <v>248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2023-01-03T03:42:00Z</dcterms:created>
  <dcterms:modified xsi:type="dcterms:W3CDTF">2023-01-03T07:30:20Z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5CCAF672122543328B5CE8EBEC87E284</vt:lpwstr>
  </property>
  <property fmtid="{D5CDD505-2E9C-101B-9397-08002B2CF9AE}" pid="3" name="KSOProductBuildVer">
    <vt:lpwstr>2052-11.1.0.13703</vt:lpwstr>
  </property>
</Properties>
</file>