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<sst xmlns="http://schemas.openxmlformats.org/spreadsheetml/2006/main" count="787" uniqueCount="289">
  <si>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</si>
  <si>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</si>
  <si>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</si>
  <si>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</si>
  <si>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</si>
  <si>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</si>
  <si>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</si>
  <si>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</si>
  <si>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</si>
  <si>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</si>
  <si>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</si>
  <si>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</si>
  <si>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</si>
  <si>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</si>
  <si>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</si>
  <si>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</si>
  <si>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</si>
  <si>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</si>
  <si>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</si>
  <si>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</si>
  <si>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</si>
  <si>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</si>
  <si>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</si>
  <si>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</si>
  <si>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</si>
  <si>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999221914646504	</t>
  </si>
  <si>
    <t>Ctrip</t>
  </si>
  <si>
    <t>正常</t>
  </si>
  <si>
    <t>[嘉义市]嘉义HOTEL HI新民店(Hotel Hi – Xinmin)(80942313)</t>
  </si>
  <si>
    <t>商务房&lt;至多8间&gt;&lt;2人入住&gt;&lt;早餐&gt;</t>
  </si>
  <si>
    <t>CNY</t>
  </si>
  <si>
    <t>LIN/SUYU</t>
  </si>
  <si>
    <t>CA13744221231CNY</t>
  </si>
  <si>
    <t>未提现</t>
  </si>
  <si>
    <t>携程开票</t>
  </si>
  <si>
    <t xml:space="preserve">2872305	</t>
  </si>
  <si>
    <t xml:space="preserve">	</t>
  </si>
  <si>
    <t xml:space="preserve">999221928302552	</t>
  </si>
  <si>
    <t>[宁波]7天优品宁波镇海红星广场店(82487712)</t>
  </si>
  <si>
    <t>精选特优房&lt;至多8间&gt;&lt;2人入住&gt;</t>
  </si>
  <si>
    <t>马建帅</t>
  </si>
  <si>
    <t xml:space="preserve">2875582	</t>
  </si>
  <si>
    <t xml:space="preserve">104899755874	</t>
  </si>
  <si>
    <t xml:space="preserve">999221929009387	</t>
  </si>
  <si>
    <t>[南宁]城市便捷酒店(南宁朝阳百盛步行街店）(68326860)</t>
  </si>
  <si>
    <t>特惠大床房&lt;至多8间&gt;&lt;2人入住&gt;</t>
  </si>
  <si>
    <t>姚芳婕</t>
  </si>
  <si>
    <t xml:space="preserve">2875999	</t>
  </si>
  <si>
    <t xml:space="preserve">R_0771061_4605260	</t>
  </si>
  <si>
    <t xml:space="preserve">999221859284281	</t>
  </si>
  <si>
    <t>[台北]台北花园大酒店(Taipei Garden Hotel)(80941308)</t>
  </si>
  <si>
    <t>雅致双床房&lt;至多8间&gt;&lt;2人入住&gt;</t>
  </si>
  <si>
    <t>Yi chun/Lee,Yi chun/Lee</t>
  </si>
  <si>
    <t>CA13744230101CNY</t>
  </si>
  <si>
    <t xml:space="preserve">2855487	</t>
  </si>
  <si>
    <t xml:space="preserve">999221887031830	</t>
  </si>
  <si>
    <t>[海口]海口金色阳光温泉度假酒店(93876263)</t>
  </si>
  <si>
    <t>高级海景双床房&lt;至多8间&gt;&lt;2人入住&gt;&lt;早餐&gt;</t>
  </si>
  <si>
    <t>孟玲</t>
  </si>
  <si>
    <t xml:space="preserve">2864795	</t>
  </si>
  <si>
    <t xml:space="preserve">999221927189759	</t>
  </si>
  <si>
    <t>[广州]广州保利山庄酒店(68190734)</t>
  </si>
  <si>
    <t>标准双人房&lt;至多8间&gt;&lt;2人入住&gt;</t>
  </si>
  <si>
    <t>林勤贵</t>
  </si>
  <si>
    <t xml:space="preserve">2874913	</t>
  </si>
  <si>
    <t xml:space="preserve">(PLH)430986;	</t>
  </si>
  <si>
    <t xml:space="preserve">999221935006420	</t>
  </si>
  <si>
    <t>[高雄]高雄华宏饭店(Hwa Hong Hotel)(80941507)</t>
  </si>
  <si>
    <t>Huang/Shu Chin</t>
  </si>
  <si>
    <t xml:space="preserve">2878225	</t>
  </si>
  <si>
    <t xml:space="preserve">999221938179282	</t>
  </si>
  <si>
    <t>[北京]北京天伦王朝酒店(83901700)</t>
  </si>
  <si>
    <t>豪华大床房&lt;至多8间&gt;&lt;2人入住&gt;</t>
  </si>
  <si>
    <t>聂晓陶</t>
  </si>
  <si>
    <t xml:space="preserve">2878791	</t>
  </si>
  <si>
    <t xml:space="preserve">7826573	</t>
  </si>
  <si>
    <t xml:space="preserve">999221939857776	</t>
  </si>
  <si>
    <t>[无锡]无锡凯燕环球中心酒店公寓(93872772)</t>
  </si>
  <si>
    <t>商务大床房&lt;至多8间&gt;&lt;2人入住&gt;</t>
  </si>
  <si>
    <t>朱文卿</t>
  </si>
  <si>
    <t xml:space="preserve">2879515	</t>
  </si>
  <si>
    <t xml:space="preserve">999221939902838	</t>
  </si>
  <si>
    <t>[贵阳]宜尚酒店(贵阳黔灵山店)(80247049)</t>
  </si>
  <si>
    <t>特惠双床房&lt;至多8间&gt;&lt;2人入住&gt;</t>
  </si>
  <si>
    <t>陈桑</t>
  </si>
  <si>
    <t xml:space="preserve">2879541	</t>
  </si>
  <si>
    <t xml:space="preserve">R_0851039_2505844	</t>
  </si>
  <si>
    <t xml:space="preserve">999221940919914	</t>
  </si>
  <si>
    <t>[珠海]珠海旭日湾巢酒店(76480603)</t>
  </si>
  <si>
    <t>动漫主题房&lt;至多8间&gt;&lt;2人入住&gt;&lt;早餐&gt;</t>
  </si>
  <si>
    <t>蔡庄格</t>
  </si>
  <si>
    <t xml:space="preserve">2880218	</t>
  </si>
  <si>
    <t xml:space="preserve">111	</t>
  </si>
  <si>
    <t>退单</t>
  </si>
  <si>
    <t xml:space="preserve">21844159784	</t>
  </si>
  <si>
    <t>[香港]富豪香港酒店(Regal Hongkong Hotel)(76478807)</t>
  </si>
  <si>
    <t>高级客房&lt;2人入住&gt;&lt;早餐&gt;</t>
  </si>
  <si>
    <t>CANDY/TSE</t>
  </si>
  <si>
    <t>CA13744230102CNY</t>
  </si>
  <si>
    <t xml:space="preserve">2828982	</t>
  </si>
  <si>
    <t xml:space="preserve">HBD-65645-318-1646589	</t>
  </si>
  <si>
    <t xml:space="preserve">999221850993948	</t>
  </si>
  <si>
    <t>[台北]台北远东香格里拉(Shangri-La Far Eastern, Taipei)(80941436)</t>
  </si>
  <si>
    <t>台北101景观超豪华客房（大床）&lt;至多8间&gt;&lt;2人入住&gt;</t>
  </si>
  <si>
    <t>HSU/HESHUN</t>
  </si>
  <si>
    <t xml:space="preserve">2841583	</t>
  </si>
  <si>
    <t>取消</t>
  </si>
  <si>
    <t xml:space="preserve">999221946201349	</t>
  </si>
  <si>
    <t>[南京]海友酒店(南京珠江路店)(93871147)</t>
  </si>
  <si>
    <t>大床房&lt;至多8间&gt;&lt;2人入住&gt;</t>
  </si>
  <si>
    <t>邵宁</t>
  </si>
  <si>
    <t xml:space="preserve">2881946	</t>
  </si>
  <si>
    <t xml:space="preserve">R2100181104000029001	</t>
  </si>
  <si>
    <t xml:space="preserve">999221946695699	</t>
  </si>
  <si>
    <t>[中山]城市便捷酒店(中山港大道店)(68323369)</t>
  </si>
  <si>
    <t>刘宗成</t>
  </si>
  <si>
    <t xml:space="preserve">2882246	</t>
  </si>
  <si>
    <t xml:space="preserve">R_0760001_3859067	</t>
  </si>
  <si>
    <t xml:space="preserve">999221944848455	</t>
  </si>
  <si>
    <t>[嘉义市]嘉义耐斯王子大饭店(Nice Prince Hotel)(80942367)</t>
  </si>
  <si>
    <t>豪华客房&lt;至多8间&gt;&lt;2人入住&gt;&lt;早餐&gt;</t>
  </si>
  <si>
    <t>CHANG/MUKUN</t>
  </si>
  <si>
    <t>CA13744230103CNY</t>
  </si>
  <si>
    <t xml:space="preserve">999221945679889	</t>
  </si>
  <si>
    <t>[台北]台北南阳街一号旅店(NYS Loft Hotel)(80941653)</t>
  </si>
  <si>
    <t>标准双人间 - 无窗&lt;至多8间&gt;&lt;2人入住&gt;</t>
  </si>
  <si>
    <t>CHEN/KUOPIN</t>
  </si>
  <si>
    <t xml:space="preserve">2881626	</t>
  </si>
  <si>
    <t xml:space="preserve">999221947841242	</t>
  </si>
  <si>
    <t>[大新]尚客优精选酒店(大新汽车站店)(92484346)</t>
  </si>
  <si>
    <t>滕林凯</t>
  </si>
  <si>
    <t xml:space="preserve">2882418	</t>
  </si>
  <si>
    <t xml:space="preserve">(THK)YD02827221217200845617;	</t>
  </si>
  <si>
    <t xml:space="preserve">999221948036260	</t>
  </si>
  <si>
    <t>[吉安]吉安庐陵东方宾馆(83902386)</t>
  </si>
  <si>
    <t>豪华大床房&lt;至多8间&gt;&lt;2人入住&gt;&lt;早餐&gt;</t>
  </si>
  <si>
    <t>叶慧玉</t>
  </si>
  <si>
    <t xml:space="preserve">2882454	</t>
  </si>
  <si>
    <t xml:space="preserve">(LNG)6153888;	</t>
  </si>
  <si>
    <t xml:space="preserve">999221953408403	</t>
  </si>
  <si>
    <t>[广州]广州米卢酒店(83900226)</t>
  </si>
  <si>
    <t>高级双床房&lt;至多8间&gt;&lt;2人入住&gt;</t>
  </si>
  <si>
    <t>潘郁</t>
  </si>
  <si>
    <t xml:space="preserve">2884124	</t>
  </si>
  <si>
    <t xml:space="preserve">999221953843643	</t>
  </si>
  <si>
    <t>[广州]广州珀丽酒店(76255406)</t>
  </si>
  <si>
    <t>行政双床房&lt;至多8间&gt;&lt;2人入住&gt;</t>
  </si>
  <si>
    <t>江宇光</t>
  </si>
  <si>
    <t xml:space="preserve">2884262	</t>
  </si>
  <si>
    <t xml:space="preserve">999221954174849	</t>
  </si>
  <si>
    <t>[null](92490812)</t>
  </si>
  <si>
    <t xml:space="preserve">999221954980831	</t>
  </si>
  <si>
    <t>[台北]城市商旅(台北北门分馆)(City Suite (Taipei Beimen))(80941478)</t>
  </si>
  <si>
    <t>北门客房(无窗)&lt;至多8间&gt;&lt;90天内可预订&gt;&lt;2人入住&gt;</t>
  </si>
  <si>
    <t>XU/YINGZHI</t>
  </si>
  <si>
    <t xml:space="preserve">2884576	</t>
  </si>
  <si>
    <t xml:space="preserve">11662431	</t>
  </si>
  <si>
    <t>，</t>
  </si>
  <si>
    <t>999221887031830此单多收332元待退回</t>
  </si>
  <si>
    <t>7656 CNY</t>
  </si>
  <si>
    <t>A230103095323481</t>
  </si>
  <si>
    <t>A2301030954103605</t>
  </si>
  <si>
    <t>总计：7656元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</si>
  <si>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</si>
  <si>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</si>
  <si>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</si>
  <si>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</si>
  <si>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</si>
  <si>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</si>
  <si>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</si>
  <si>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</si>
  <si>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</si>
  <si>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</si>
  <si>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</si>
  <si>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</si>
  <si>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</si>
  <si>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</si>
  <si>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</si>
  <si>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</si>
  <si>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</si>
  <si>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</si>
  <si>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</si>
  <si>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2022-12-18</t>
  </si>
  <si>
    <t>2884576</t>
  </si>
  <si>
    <t>城市商旅(台北北门分馆)</t>
  </si>
  <si>
    <t>XU YINGZHI</t>
  </si>
  <si>
    <t>2022-12-19</t>
  </si>
  <si>
    <t>退房日月结</t>
  </si>
  <si>
    <t>705.00</t>
  </si>
  <si>
    <t>RMB</t>
  </si>
  <si>
    <t>0</t>
  </si>
  <si>
    <t>0.00</t>
  </si>
  <si>
    <t>携程汇登国内直连</t>
  </si>
  <si>
    <t>01.011264</t>
  </si>
  <si>
    <t>2022-12-18 19:52:19</t>
  </si>
  <si>
    <t>否</t>
  </si>
  <si>
    <t>广州汇登信息科技有限公司</t>
  </si>
  <si>
    <t>直连</t>
  </si>
  <si>
    <t>中国</t>
  </si>
  <si>
    <t>2884382</t>
  </si>
  <si>
    <t>城市便捷酒店(洪湖大道店)</t>
  </si>
  <si>
    <t>刘林</t>
  </si>
  <si>
    <t>184.00</t>
  </si>
  <si>
    <t>2022-12-18 18:00:10</t>
  </si>
  <si>
    <t>2884262</t>
  </si>
  <si>
    <t>广州珀丽酒店</t>
  </si>
  <si>
    <t>328.00</t>
  </si>
  <si>
    <t>2022-12-18 17:15:12</t>
  </si>
  <si>
    <t>2884124</t>
  </si>
  <si>
    <t>广州米卢酒店</t>
  </si>
  <si>
    <t>190.00</t>
  </si>
  <si>
    <t>2022-12-18 16:17:34</t>
  </si>
  <si>
    <t>2022-12-17</t>
  </si>
  <si>
    <t>2882418</t>
  </si>
  <si>
    <t>尚客优精选酒店(大新汽车站店)</t>
  </si>
  <si>
    <t>106.00</t>
  </si>
  <si>
    <t>2022-12-17 20:08:46</t>
  </si>
  <si>
    <t>2882246</t>
  </si>
  <si>
    <t>城市便捷酒店(中山港大道店)</t>
  </si>
  <si>
    <t>170.00</t>
  </si>
  <si>
    <t>2022-12-17 18:53:46</t>
  </si>
  <si>
    <t>2881946</t>
  </si>
  <si>
    <t>海友酒店(南京珠江路店)</t>
  </si>
  <si>
    <t>160.00</t>
  </si>
  <si>
    <t>2022-12-17 16:53:51</t>
  </si>
  <si>
    <t>2881626</t>
  </si>
  <si>
    <t>台北南阳街一号旅店</t>
  </si>
  <si>
    <t>CHEN KUOPIN</t>
  </si>
  <si>
    <t>365.00</t>
  </si>
  <si>
    <t>2022-12-17 14:42:29</t>
  </si>
  <si>
    <t>2881151</t>
  </si>
  <si>
    <t>嘉义耐斯王子大饭店</t>
  </si>
  <si>
    <t>CHANG MUKUN</t>
  </si>
  <si>
    <t>884.00</t>
  </si>
  <si>
    <t>2022-12-17 11:46:50</t>
  </si>
  <si>
    <t>2022-12-16</t>
  </si>
  <si>
    <t>2880218</t>
  </si>
  <si>
    <t>珠海旭日湾巢酒店</t>
  </si>
  <si>
    <t>153.00</t>
  </si>
  <si>
    <t>2022-12-16 22:40:29</t>
  </si>
  <si>
    <t>2879541</t>
  </si>
  <si>
    <t>宜尚酒店(贵阳黔灵山店)</t>
  </si>
  <si>
    <t>167.00</t>
  </si>
  <si>
    <t>2022-12-16 18:55:06</t>
  </si>
  <si>
    <t>2878791</t>
  </si>
  <si>
    <t>北京天伦王朝酒店</t>
  </si>
  <si>
    <t>709.00</t>
  </si>
  <si>
    <t>2022-12-16 14:36:18</t>
  </si>
  <si>
    <t>2878225</t>
  </si>
  <si>
    <t>高雄华宏饭店</t>
  </si>
  <si>
    <t>Huang Shu Chin</t>
  </si>
  <si>
    <t>218.00</t>
  </si>
  <si>
    <t>2022-12-16 11:47:42</t>
  </si>
  <si>
    <t>2022-12-15</t>
  </si>
  <si>
    <t>2875999</t>
  </si>
  <si>
    <t>城市便捷酒店(南宁朝阳万达店)</t>
  </si>
  <si>
    <t>2022-12-15 16:25:38</t>
  </si>
  <si>
    <t>2875582</t>
  </si>
  <si>
    <t>7天优品·宁波镇海红星广场店</t>
  </si>
  <si>
    <t>150.00</t>
  </si>
  <si>
    <t>2022-12-15 14:04:28</t>
  </si>
  <si>
    <t>2874913</t>
  </si>
  <si>
    <t>广州保利山庄酒店</t>
  </si>
  <si>
    <t>178.00</t>
  </si>
  <si>
    <t>2022-12-15 10:15:53</t>
  </si>
  <si>
    <t>2022-12-14</t>
  </si>
  <si>
    <t>2872305</t>
  </si>
  <si>
    <t>嘉义HOTEL HI新民店</t>
  </si>
  <si>
    <t>LIN SUYU</t>
  </si>
  <si>
    <t>415.00</t>
  </si>
  <si>
    <t>2022-12-14 11:30:38</t>
  </si>
  <si>
    <t>2022-12-11</t>
  </si>
  <si>
    <t>2864795</t>
  </si>
  <si>
    <t>海南金色阳光温泉度假酒店</t>
  </si>
  <si>
    <t>332.00</t>
  </si>
  <si>
    <t>-332</t>
  </si>
  <si>
    <t>2022-12-11 10:13:21</t>
  </si>
  <si>
    <t>2022-12-07</t>
  </si>
  <si>
    <t>2855487</t>
  </si>
  <si>
    <t>台北花园大酒店</t>
  </si>
  <si>
    <t>Yi chun Lee,Yi chun Lee</t>
  </si>
  <si>
    <t>989.00</t>
  </si>
  <si>
    <t>2022-12-07 22:22:51</t>
  </si>
  <si>
    <t>2022-11-28</t>
  </si>
  <si>
    <t>2828982</t>
  </si>
  <si>
    <t>富豪香港酒店</t>
  </si>
  <si>
    <t>CANDY TSE</t>
  </si>
  <si>
    <t>1063.00</t>
  </si>
  <si>
    <t>2022-11-28 08:25:58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</si>
</sst>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A13" workbookViewId="0">
      <selection activeCell="A13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44910</v>
      </c>
      <c r="G2" s="6">
        <v>44911</v>
      </c>
      <c r="H2" s="4">
        <v>1</v>
      </c>
      <c r="I2" s="4">
        <v>1</v>
      </c>
      <c r="J2" s="4">
        <v>1</v>
      </c>
      <c r="K2" s="4" t="s">
        <v>30</v>
      </c>
      <c r="L2" s="4">
        <v>415</v>
      </c>
      <c r="M2" s="4">
        <v>415</v>
      </c>
      <c r="N2" s="4" t="s">
        <v>31</v>
      </c>
      <c r="O2" s="4" t="s">
        <v>32</v>
      </c>
      <c r="P2" s="4" t="s">
        <v>33</v>
      </c>
      <c r="Q2" s="4">
        <v>0</v>
      </c>
      <c r="R2" s="7">
        <v>44909</v>
      </c>
      <c r="S2" s="6">
        <v>44926</v>
      </c>
      <c r="T2" s="4" t="s">
        <v>34</v>
      </c>
      <c r="U2" s="4">
        <v>415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44910</v>
      </c>
      <c r="G3" s="6">
        <v>44911</v>
      </c>
      <c r="H3" s="4">
        <v>1</v>
      </c>
      <c r="I3" s="4">
        <v>1</v>
      </c>
      <c r="J3" s="4">
        <v>1</v>
      </c>
      <c r="K3" s="4" t="s">
        <v>30</v>
      </c>
      <c r="L3" s="4">
        <v>150</v>
      </c>
      <c r="M3" s="4">
        <v>150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44910</v>
      </c>
      <c r="S3" s="6">
        <v>44926</v>
      </c>
      <c r="T3" s="4" t="s">
        <v>34</v>
      </c>
      <c r="U3" s="4">
        <v>150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44910</v>
      </c>
      <c r="G4" s="6">
        <v>44911</v>
      </c>
      <c r="H4" s="4">
        <v>1</v>
      </c>
      <c r="I4" s="4">
        <v>1</v>
      </c>
      <c r="J4" s="4">
        <v>1</v>
      </c>
      <c r="K4" s="4" t="s">
        <v>30</v>
      </c>
      <c r="L4" s="4">
        <v>190</v>
      </c>
      <c r="M4" s="4">
        <v>190</v>
      </c>
      <c r="N4" s="4" t="s">
        <v>46</v>
      </c>
      <c r="O4" s="4" t="s">
        <v>32</v>
      </c>
      <c r="P4" s="4" t="s">
        <v>33</v>
      </c>
      <c r="Q4" s="4">
        <v>0</v>
      </c>
      <c r="R4" s="7">
        <v>44910</v>
      </c>
      <c r="S4" s="6">
        <v>44926</v>
      </c>
      <c r="T4" s="4" t="s">
        <v>34</v>
      </c>
      <c r="U4" s="4">
        <v>190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44911</v>
      </c>
      <c r="G5" s="6">
        <v>44912</v>
      </c>
      <c r="H5" s="4">
        <v>1</v>
      </c>
      <c r="I5" s="4">
        <v>1</v>
      </c>
      <c r="J5" s="4">
        <v>1</v>
      </c>
      <c r="K5" s="4" t="s">
        <v>30</v>
      </c>
      <c r="L5" s="4">
        <v>989</v>
      </c>
      <c r="M5" s="4">
        <v>989</v>
      </c>
      <c r="N5" s="4" t="s">
        <v>52</v>
      </c>
      <c r="O5" s="4" t="s">
        <v>53</v>
      </c>
      <c r="P5" s="4" t="s">
        <v>33</v>
      </c>
      <c r="Q5" s="4">
        <v>0</v>
      </c>
      <c r="R5" s="7">
        <v>44902</v>
      </c>
      <c r="S5" s="6">
        <v>44927</v>
      </c>
      <c r="T5" s="4" t="s">
        <v>34</v>
      </c>
      <c r="U5" s="4">
        <v>989</v>
      </c>
      <c r="V5" s="4">
        <v>0</v>
      </c>
      <c r="W5" s="4">
        <v>0</v>
      </c>
      <c r="X5" s="4" t="s">
        <v>54</v>
      </c>
      <c r="Y5" s="4" t="s">
        <v>36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44911</v>
      </c>
      <c r="G6" s="6">
        <v>44912</v>
      </c>
      <c r="H6" s="4">
        <v>1</v>
      </c>
      <c r="I6" s="4">
        <v>1</v>
      </c>
      <c r="J6" s="4">
        <v>1</v>
      </c>
      <c r="K6" s="4" t="s">
        <v>30</v>
      </c>
      <c r="L6" s="4">
        <v>332</v>
      </c>
      <c r="M6" s="4">
        <v>332</v>
      </c>
      <c r="N6" s="4" t="s">
        <v>58</v>
      </c>
      <c r="O6" s="4" t="s">
        <v>53</v>
      </c>
      <c r="P6" s="4" t="s">
        <v>33</v>
      </c>
      <c r="Q6" s="4">
        <v>0</v>
      </c>
      <c r="R6" s="7">
        <v>44906</v>
      </c>
      <c r="S6" s="6">
        <v>44927</v>
      </c>
      <c r="T6" s="4" t="s">
        <v>34</v>
      </c>
      <c r="U6" s="4">
        <v>332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44911</v>
      </c>
      <c r="G7" s="6">
        <v>44912</v>
      </c>
      <c r="H7" s="4">
        <v>1</v>
      </c>
      <c r="I7" s="4">
        <v>1</v>
      </c>
      <c r="J7" s="4">
        <v>1</v>
      </c>
      <c r="K7" s="4" t="s">
        <v>30</v>
      </c>
      <c r="L7" s="4">
        <v>178</v>
      </c>
      <c r="M7" s="4">
        <v>178</v>
      </c>
      <c r="N7" s="4" t="s">
        <v>63</v>
      </c>
      <c r="O7" s="4" t="s">
        <v>53</v>
      </c>
      <c r="P7" s="4" t="s">
        <v>33</v>
      </c>
      <c r="Q7" s="4">
        <v>0</v>
      </c>
      <c r="R7" s="7">
        <v>44910</v>
      </c>
      <c r="S7" s="6">
        <v>44927</v>
      </c>
      <c r="T7" s="4" t="s">
        <v>34</v>
      </c>
      <c r="U7" s="4">
        <v>178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62</v>
      </c>
      <c r="F8" s="6">
        <v>44911</v>
      </c>
      <c r="G8" s="6">
        <v>44912</v>
      </c>
      <c r="H8" s="4">
        <v>1</v>
      </c>
      <c r="I8" s="4">
        <v>1</v>
      </c>
      <c r="J8" s="4">
        <v>1</v>
      </c>
      <c r="K8" s="4" t="s">
        <v>30</v>
      </c>
      <c r="L8" s="4">
        <v>218</v>
      </c>
      <c r="M8" s="4">
        <v>218</v>
      </c>
      <c r="N8" s="4" t="s">
        <v>68</v>
      </c>
      <c r="O8" s="4" t="s">
        <v>53</v>
      </c>
      <c r="P8" s="4" t="s">
        <v>33</v>
      </c>
      <c r="Q8" s="4">
        <v>0</v>
      </c>
      <c r="R8" s="7">
        <v>44911</v>
      </c>
      <c r="S8" s="6">
        <v>44927</v>
      </c>
      <c r="T8" s="4" t="s">
        <v>34</v>
      </c>
      <c r="U8" s="4">
        <v>218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44911</v>
      </c>
      <c r="G9" s="6">
        <v>44912</v>
      </c>
      <c r="H9" s="4">
        <v>1</v>
      </c>
      <c r="I9" s="4">
        <v>1</v>
      </c>
      <c r="J9" s="4">
        <v>1</v>
      </c>
      <c r="K9" s="4" t="s">
        <v>30</v>
      </c>
      <c r="L9" s="4">
        <v>709</v>
      </c>
      <c r="M9" s="4">
        <v>709</v>
      </c>
      <c r="N9" s="4" t="s">
        <v>73</v>
      </c>
      <c r="O9" s="4" t="s">
        <v>53</v>
      </c>
      <c r="P9" s="4" t="s">
        <v>33</v>
      </c>
      <c r="Q9" s="4">
        <v>0</v>
      </c>
      <c r="R9" s="7">
        <v>44911</v>
      </c>
      <c r="S9" s="6">
        <v>44927</v>
      </c>
      <c r="T9" s="4" t="s">
        <v>34</v>
      </c>
      <c r="U9" s="4">
        <v>709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44911</v>
      </c>
      <c r="G10" s="6">
        <v>44912</v>
      </c>
      <c r="H10" s="4">
        <v>1</v>
      </c>
      <c r="I10" s="4">
        <v>1</v>
      </c>
      <c r="J10" s="4">
        <v>1</v>
      </c>
      <c r="K10" s="4" t="s">
        <v>30</v>
      </c>
      <c r="L10" s="4">
        <v>200</v>
      </c>
      <c r="M10" s="4">
        <v>200</v>
      </c>
      <c r="N10" s="4" t="s">
        <v>79</v>
      </c>
      <c r="O10" s="4" t="s">
        <v>53</v>
      </c>
      <c r="P10" s="4" t="s">
        <v>33</v>
      </c>
      <c r="Q10" s="4">
        <v>0</v>
      </c>
      <c r="R10" s="7">
        <v>44911</v>
      </c>
      <c r="S10" s="6">
        <v>44927</v>
      </c>
      <c r="T10" s="4" t="s">
        <v>34</v>
      </c>
      <c r="U10" s="4">
        <v>200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44911</v>
      </c>
      <c r="G11" s="6">
        <v>44912</v>
      </c>
      <c r="H11" s="4">
        <v>1</v>
      </c>
      <c r="I11" s="4">
        <v>1</v>
      </c>
      <c r="J11" s="4">
        <v>1</v>
      </c>
      <c r="K11" s="4" t="s">
        <v>30</v>
      </c>
      <c r="L11" s="4">
        <v>167</v>
      </c>
      <c r="M11" s="4">
        <v>167</v>
      </c>
      <c r="N11" s="4" t="s">
        <v>84</v>
      </c>
      <c r="O11" s="4" t="s">
        <v>53</v>
      </c>
      <c r="P11" s="4" t="s">
        <v>33</v>
      </c>
      <c r="Q11" s="4">
        <v>0</v>
      </c>
      <c r="R11" s="7">
        <v>44911</v>
      </c>
      <c r="S11" s="6">
        <v>44927</v>
      </c>
      <c r="T11" s="4" t="s">
        <v>34</v>
      </c>
      <c r="U11" s="4">
        <v>167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44911</v>
      </c>
      <c r="G12" s="6">
        <v>44912</v>
      </c>
      <c r="H12" s="4">
        <v>1</v>
      </c>
      <c r="I12" s="4">
        <v>1</v>
      </c>
      <c r="J12" s="4">
        <v>1</v>
      </c>
      <c r="K12" s="4" t="s">
        <v>30</v>
      </c>
      <c r="L12" s="4">
        <v>153</v>
      </c>
      <c r="M12" s="4">
        <v>153</v>
      </c>
      <c r="N12" s="4" t="s">
        <v>90</v>
      </c>
      <c r="O12" s="4" t="s">
        <v>53</v>
      </c>
      <c r="P12" s="4" t="s">
        <v>33</v>
      </c>
      <c r="Q12" s="4">
        <v>0</v>
      </c>
      <c r="R12" s="7">
        <v>44911</v>
      </c>
      <c r="S12" s="6">
        <v>44927</v>
      </c>
      <c r="T12" s="4" t="s">
        <v>34</v>
      </c>
      <c r="U12" s="4">
        <v>153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76</v>
      </c>
      <c r="B13" s="4" t="s">
        <v>26</v>
      </c>
      <c r="C13" s="4" t="s">
        <v>93</v>
      </c>
      <c r="D13" s="4" t="s">
        <v>77</v>
      </c>
      <c r="E13" s="4" t="s">
        <v>78</v>
      </c>
      <c r="F13" s="6">
        <v>44911</v>
      </c>
      <c r="G13" s="6">
        <v>44912</v>
      </c>
      <c r="H13" s="4">
        <v>1</v>
      </c>
      <c r="I13" s="4">
        <v>1</v>
      </c>
      <c r="J13" s="4">
        <v>1</v>
      </c>
      <c r="K13" s="4" t="s">
        <v>30</v>
      </c>
      <c r="L13" s="4">
        <v>-200</v>
      </c>
      <c r="M13" s="4">
        <v>-200</v>
      </c>
      <c r="N13" s="4" t="s">
        <v>79</v>
      </c>
      <c r="O13" s="4" t="s">
        <v>53</v>
      </c>
      <c r="P13" s="4" t="s">
        <v>33</v>
      </c>
      <c r="Q13" s="4">
        <v>0</v>
      </c>
      <c r="R13" s="7">
        <v>44911.7812152778</v>
      </c>
      <c r="S13" s="6">
        <v>44927</v>
      </c>
      <c r="T13" s="4" t="s">
        <v>34</v>
      </c>
      <c r="U13" s="4">
        <v>-200</v>
      </c>
      <c r="V13" s="4">
        <v>0</v>
      </c>
      <c r="W13" s="4">
        <v>0</v>
      </c>
      <c r="X13" s="4" t="s">
        <v>80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44912</v>
      </c>
      <c r="G14" s="6">
        <v>44913</v>
      </c>
      <c r="H14" s="4">
        <v>1</v>
      </c>
      <c r="I14" s="4">
        <v>1</v>
      </c>
      <c r="J14" s="4">
        <v>1</v>
      </c>
      <c r="K14" s="4" t="s">
        <v>30</v>
      </c>
      <c r="L14" s="4">
        <v>1063</v>
      </c>
      <c r="M14" s="4">
        <v>1063</v>
      </c>
      <c r="N14" s="4" t="s">
        <v>97</v>
      </c>
      <c r="O14" s="4" t="s">
        <v>98</v>
      </c>
      <c r="P14" s="4" t="s">
        <v>33</v>
      </c>
      <c r="Q14" s="4">
        <v>0</v>
      </c>
      <c r="R14" s="7">
        <v>44893</v>
      </c>
      <c r="S14" s="6">
        <v>44928</v>
      </c>
      <c r="T14" s="4" t="s">
        <v>34</v>
      </c>
      <c r="U14" s="4">
        <v>1063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44912</v>
      </c>
      <c r="G15" s="6">
        <v>44913</v>
      </c>
      <c r="H15" s="4">
        <v>1</v>
      </c>
      <c r="I15" s="4">
        <v>1</v>
      </c>
      <c r="J15" s="4">
        <v>1</v>
      </c>
      <c r="K15" s="4" t="s">
        <v>30</v>
      </c>
      <c r="L15" s="4">
        <v>2839</v>
      </c>
      <c r="M15" s="4">
        <v>2839</v>
      </c>
      <c r="N15" s="4" t="s">
        <v>104</v>
      </c>
      <c r="O15" s="4" t="s">
        <v>98</v>
      </c>
      <c r="P15" s="4" t="s">
        <v>33</v>
      </c>
      <c r="Q15" s="4">
        <v>0</v>
      </c>
      <c r="R15" s="7">
        <v>44897</v>
      </c>
      <c r="S15" s="6">
        <v>44928</v>
      </c>
      <c r="T15" s="4" t="s">
        <v>34</v>
      </c>
      <c r="U15" s="4">
        <v>2839</v>
      </c>
      <c r="V15" s="4">
        <v>0</v>
      </c>
      <c r="W15" s="4">
        <v>0</v>
      </c>
      <c r="X15" s="4" t="s">
        <v>105</v>
      </c>
      <c r="Y15" s="4" t="s">
        <v>36</v>
      </c>
    </row>
    <row r="16" s="4" customFormat="1" spans="1:25">
      <c r="A16" s="4" t="s">
        <v>101</v>
      </c>
      <c r="B16" s="4" t="s">
        <v>26</v>
      </c>
      <c r="C16" s="4" t="s">
        <v>106</v>
      </c>
      <c r="D16" s="4" t="s">
        <v>102</v>
      </c>
      <c r="E16" s="4" t="s">
        <v>103</v>
      </c>
      <c r="F16" s="6">
        <v>44912</v>
      </c>
      <c r="G16" s="6">
        <v>44913</v>
      </c>
      <c r="H16" s="4">
        <v>1</v>
      </c>
      <c r="I16" s="4">
        <v>1</v>
      </c>
      <c r="J16" s="4">
        <v>1</v>
      </c>
      <c r="K16" s="4" t="s">
        <v>30</v>
      </c>
      <c r="L16" s="4">
        <v>-2839</v>
      </c>
      <c r="M16" s="4">
        <v>-2839</v>
      </c>
      <c r="N16" s="4" t="s">
        <v>104</v>
      </c>
      <c r="O16" s="4" t="s">
        <v>98</v>
      </c>
      <c r="P16" s="4" t="s">
        <v>33</v>
      </c>
      <c r="Q16" s="4">
        <v>0</v>
      </c>
      <c r="R16" s="7">
        <v>44897</v>
      </c>
      <c r="S16" s="6">
        <v>44928</v>
      </c>
      <c r="T16" s="4" t="s">
        <v>34</v>
      </c>
      <c r="U16" s="4">
        <v>-2839</v>
      </c>
      <c r="V16" s="4">
        <v>0</v>
      </c>
      <c r="W16" s="4">
        <v>0</v>
      </c>
      <c r="X16" s="4" t="s">
        <v>105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44912</v>
      </c>
      <c r="G17" s="6">
        <v>44913</v>
      </c>
      <c r="H17" s="4">
        <v>1</v>
      </c>
      <c r="I17" s="4">
        <v>1</v>
      </c>
      <c r="J17" s="4">
        <v>1</v>
      </c>
      <c r="K17" s="4" t="s">
        <v>30</v>
      </c>
      <c r="L17" s="4">
        <v>160</v>
      </c>
      <c r="M17" s="4">
        <v>160</v>
      </c>
      <c r="N17" s="4" t="s">
        <v>110</v>
      </c>
      <c r="O17" s="4" t="s">
        <v>98</v>
      </c>
      <c r="P17" s="4" t="s">
        <v>33</v>
      </c>
      <c r="Q17" s="4">
        <v>0</v>
      </c>
      <c r="R17" s="7">
        <v>44912</v>
      </c>
      <c r="S17" s="6">
        <v>44928</v>
      </c>
      <c r="T17" s="4" t="s">
        <v>34</v>
      </c>
      <c r="U17" s="4">
        <v>160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45</v>
      </c>
      <c r="F18" s="6">
        <v>44912</v>
      </c>
      <c r="G18" s="6">
        <v>44913</v>
      </c>
      <c r="H18" s="4">
        <v>1</v>
      </c>
      <c r="I18" s="4">
        <v>1</v>
      </c>
      <c r="J18" s="4">
        <v>1</v>
      </c>
      <c r="K18" s="4" t="s">
        <v>30</v>
      </c>
      <c r="L18" s="4">
        <v>170</v>
      </c>
      <c r="M18" s="4">
        <v>170</v>
      </c>
      <c r="N18" s="4" t="s">
        <v>115</v>
      </c>
      <c r="O18" s="4" t="s">
        <v>98</v>
      </c>
      <c r="P18" s="4" t="s">
        <v>33</v>
      </c>
      <c r="Q18" s="4">
        <v>0</v>
      </c>
      <c r="R18" s="7">
        <v>44912</v>
      </c>
      <c r="S18" s="6">
        <v>44928</v>
      </c>
      <c r="T18" s="4" t="s">
        <v>34</v>
      </c>
      <c r="U18" s="4">
        <v>170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44913</v>
      </c>
      <c r="G19" s="6">
        <v>44914</v>
      </c>
      <c r="H19" s="4">
        <v>1</v>
      </c>
      <c r="I19" s="4">
        <v>1</v>
      </c>
      <c r="J19" s="4">
        <v>1</v>
      </c>
      <c r="K19" s="4" t="s">
        <v>30</v>
      </c>
      <c r="L19" s="4">
        <v>884</v>
      </c>
      <c r="M19" s="4">
        <v>884</v>
      </c>
      <c r="N19" s="4" t="s">
        <v>121</v>
      </c>
      <c r="O19" s="4" t="s">
        <v>122</v>
      </c>
      <c r="P19" s="4" t="s">
        <v>33</v>
      </c>
      <c r="Q19" s="4">
        <v>0</v>
      </c>
      <c r="R19" s="7">
        <v>44912</v>
      </c>
      <c r="S19" s="6">
        <v>44929</v>
      </c>
      <c r="T19" s="4" t="s">
        <v>34</v>
      </c>
      <c r="U19" s="4">
        <v>884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44913</v>
      </c>
      <c r="G20" s="6">
        <v>44914</v>
      </c>
      <c r="H20" s="4">
        <v>1</v>
      </c>
      <c r="I20" s="4">
        <v>1</v>
      </c>
      <c r="J20" s="4">
        <v>1</v>
      </c>
      <c r="K20" s="4" t="s">
        <v>30</v>
      </c>
      <c r="L20" s="4">
        <v>365</v>
      </c>
      <c r="M20" s="4">
        <v>365</v>
      </c>
      <c r="N20" s="4" t="s">
        <v>126</v>
      </c>
      <c r="O20" s="4" t="s">
        <v>122</v>
      </c>
      <c r="P20" s="4" t="s">
        <v>33</v>
      </c>
      <c r="Q20" s="4">
        <v>0</v>
      </c>
      <c r="R20" s="7">
        <v>44912</v>
      </c>
      <c r="S20" s="6">
        <v>44929</v>
      </c>
      <c r="T20" s="4" t="s">
        <v>34</v>
      </c>
      <c r="U20" s="4">
        <v>365</v>
      </c>
      <c r="V20" s="4">
        <v>0</v>
      </c>
      <c r="W20" s="4">
        <v>0</v>
      </c>
      <c r="X20" s="4" t="s">
        <v>127</v>
      </c>
      <c r="Y20" s="4" t="s">
        <v>36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45</v>
      </c>
      <c r="F21" s="6">
        <v>44913</v>
      </c>
      <c r="G21" s="6">
        <v>44914</v>
      </c>
      <c r="H21" s="4">
        <v>1</v>
      </c>
      <c r="I21" s="4">
        <v>1</v>
      </c>
      <c r="J21" s="4">
        <v>1</v>
      </c>
      <c r="K21" s="4" t="s">
        <v>30</v>
      </c>
      <c r="L21" s="4">
        <v>106</v>
      </c>
      <c r="M21" s="4">
        <v>106</v>
      </c>
      <c r="N21" s="4" t="s">
        <v>130</v>
      </c>
      <c r="O21" s="4" t="s">
        <v>122</v>
      </c>
      <c r="P21" s="4" t="s">
        <v>33</v>
      </c>
      <c r="Q21" s="4">
        <v>0</v>
      </c>
      <c r="R21" s="7">
        <v>44912</v>
      </c>
      <c r="S21" s="6">
        <v>44929</v>
      </c>
      <c r="T21" s="4" t="s">
        <v>34</v>
      </c>
      <c r="U21" s="4">
        <v>106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44913</v>
      </c>
      <c r="G22" s="6">
        <v>44914</v>
      </c>
      <c r="H22" s="4">
        <v>1</v>
      </c>
      <c r="I22" s="4">
        <v>1</v>
      </c>
      <c r="J22" s="4">
        <v>1</v>
      </c>
      <c r="K22" s="4" t="s">
        <v>30</v>
      </c>
      <c r="L22" s="4">
        <v>437</v>
      </c>
      <c r="M22" s="4">
        <v>437</v>
      </c>
      <c r="N22" s="4" t="s">
        <v>136</v>
      </c>
      <c r="O22" s="4" t="s">
        <v>122</v>
      </c>
      <c r="P22" s="4" t="s">
        <v>33</v>
      </c>
      <c r="Q22" s="4">
        <v>0</v>
      </c>
      <c r="R22" s="7">
        <v>44912</v>
      </c>
      <c r="S22" s="6">
        <v>44929</v>
      </c>
      <c r="T22" s="4" t="s">
        <v>34</v>
      </c>
      <c r="U22" s="4">
        <v>437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133</v>
      </c>
      <c r="B23" s="4" t="s">
        <v>26</v>
      </c>
      <c r="C23" s="4" t="s">
        <v>106</v>
      </c>
      <c r="D23" s="4" t="s">
        <v>134</v>
      </c>
      <c r="E23" s="4" t="s">
        <v>135</v>
      </c>
      <c r="F23" s="6">
        <v>44913</v>
      </c>
      <c r="G23" s="6">
        <v>44914</v>
      </c>
      <c r="H23" s="4">
        <v>1</v>
      </c>
      <c r="I23" s="4">
        <v>1</v>
      </c>
      <c r="J23" s="4">
        <v>1</v>
      </c>
      <c r="K23" s="4" t="s">
        <v>30</v>
      </c>
      <c r="L23" s="4">
        <v>-437</v>
      </c>
      <c r="M23" s="4">
        <v>-437</v>
      </c>
      <c r="N23" s="4" t="s">
        <v>136</v>
      </c>
      <c r="O23" s="4" t="s">
        <v>122</v>
      </c>
      <c r="P23" s="4" t="s">
        <v>33</v>
      </c>
      <c r="Q23" s="4">
        <v>0</v>
      </c>
      <c r="R23" s="7">
        <v>44912</v>
      </c>
      <c r="S23" s="6">
        <v>44929</v>
      </c>
      <c r="T23" s="4" t="s">
        <v>34</v>
      </c>
      <c r="U23" s="4">
        <v>-437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44913</v>
      </c>
      <c r="G24" s="6">
        <v>44914</v>
      </c>
      <c r="H24" s="4">
        <v>1</v>
      </c>
      <c r="I24" s="4">
        <v>1</v>
      </c>
      <c r="J24" s="4">
        <v>1</v>
      </c>
      <c r="K24" s="4" t="s">
        <v>30</v>
      </c>
      <c r="L24" s="4">
        <v>190</v>
      </c>
      <c r="M24" s="4">
        <v>190</v>
      </c>
      <c r="N24" s="4" t="s">
        <v>142</v>
      </c>
      <c r="O24" s="4" t="s">
        <v>122</v>
      </c>
      <c r="P24" s="4" t="s">
        <v>33</v>
      </c>
      <c r="Q24" s="4">
        <v>0</v>
      </c>
      <c r="R24" s="7">
        <v>44913</v>
      </c>
      <c r="S24" s="6">
        <v>44929</v>
      </c>
      <c r="T24" s="4" t="s">
        <v>34</v>
      </c>
      <c r="U24" s="4">
        <v>190</v>
      </c>
      <c r="V24" s="4">
        <v>0</v>
      </c>
      <c r="W24" s="4">
        <v>0</v>
      </c>
      <c r="X24" s="4" t="s">
        <v>143</v>
      </c>
      <c r="Y24" s="4" t="s">
        <v>36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44913</v>
      </c>
      <c r="G25" s="6">
        <v>44914</v>
      </c>
      <c r="H25" s="4">
        <v>1</v>
      </c>
      <c r="I25" s="4">
        <v>1</v>
      </c>
      <c r="J25" s="4">
        <v>1</v>
      </c>
      <c r="K25" s="4" t="s">
        <v>30</v>
      </c>
      <c r="L25" s="4">
        <v>328</v>
      </c>
      <c r="M25" s="4">
        <v>328</v>
      </c>
      <c r="N25" s="4" t="s">
        <v>147</v>
      </c>
      <c r="O25" s="4" t="s">
        <v>122</v>
      </c>
      <c r="P25" s="4" t="s">
        <v>33</v>
      </c>
      <c r="Q25" s="4">
        <v>0</v>
      </c>
      <c r="R25" s="7">
        <v>44913</v>
      </c>
      <c r="S25" s="6">
        <v>44929</v>
      </c>
      <c r="T25" s="4" t="s">
        <v>34</v>
      </c>
      <c r="U25" s="4">
        <v>328</v>
      </c>
      <c r="V25" s="4">
        <v>0</v>
      </c>
      <c r="W25" s="4">
        <v>0</v>
      </c>
      <c r="X25" s="4" t="s">
        <v>148</v>
      </c>
      <c r="Y25" s="4" t="s">
        <v>36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/>
      <c r="F26" s="6">
        <v>44913</v>
      </c>
      <c r="G26" s="6">
        <v>44914</v>
      </c>
      <c r="H26" s="4">
        <v>0</v>
      </c>
      <c r="I26" s="4">
        <v>1</v>
      </c>
      <c r="J26" s="4">
        <v>0</v>
      </c>
      <c r="K26" s="4" t="s">
        <v>30</v>
      </c>
      <c r="L26" s="4">
        <v>184</v>
      </c>
      <c r="M26" s="4">
        <v>184</v>
      </c>
      <c r="N26" s="4"/>
      <c r="O26" s="4" t="s">
        <v>122</v>
      </c>
      <c r="P26" s="4" t="s">
        <v>33</v>
      </c>
      <c r="Q26" s="4">
        <v>0</v>
      </c>
      <c r="R26" s="7">
        <v>44913</v>
      </c>
      <c r="S26" s="6">
        <v>44929</v>
      </c>
      <c r="T26" s="4" t="s">
        <v>34</v>
      </c>
      <c r="U26" s="4">
        <v>184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44913</v>
      </c>
      <c r="G27" s="6">
        <v>44914</v>
      </c>
      <c r="H27" s="4">
        <v>1</v>
      </c>
      <c r="I27" s="4">
        <v>1</v>
      </c>
      <c r="J27" s="4">
        <v>1</v>
      </c>
      <c r="K27" s="4" t="s">
        <v>30</v>
      </c>
      <c r="L27" s="4">
        <v>705</v>
      </c>
      <c r="M27" s="4">
        <v>705</v>
      </c>
      <c r="N27" s="4" t="s">
        <v>154</v>
      </c>
      <c r="O27" s="4" t="s">
        <v>122</v>
      </c>
      <c r="P27" s="4" t="s">
        <v>33</v>
      </c>
      <c r="Q27" s="4">
        <v>0</v>
      </c>
      <c r="R27" s="7">
        <v>44913</v>
      </c>
      <c r="S27" s="6">
        <v>44929</v>
      </c>
      <c r="T27" s="4" t="s">
        <v>34</v>
      </c>
      <c r="U27" s="4">
        <v>705</v>
      </c>
      <c r="V27" s="4">
        <v>0</v>
      </c>
      <c r="W27" s="4">
        <v>0</v>
      </c>
      <c r="X27" s="4" t="s">
        <v>155</v>
      </c>
      <c r="Y27" s="4" t="s">
        <v>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0" sqref="A30:C32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spans="1:9">
      <c r="A2" s="5">
        <v>999221914646504</v>
      </c>
      <c r="B2" s="6">
        <v>44910</v>
      </c>
      <c r="C2" s="6">
        <v>44911</v>
      </c>
      <c r="D2" s="4">
        <v>415</v>
      </c>
      <c r="E2" s="4" t="str">
        <f>VLOOKUP(A2,HOP!A:L,12,0)</f>
        <v>415.00</v>
      </c>
      <c r="F2" s="4" t="str">
        <f>VLOOKUP(A2,HOP!A:C,3,0)</f>
        <v>2872305</v>
      </c>
      <c r="G2" s="4">
        <f>D2-E2</f>
        <v>0</v>
      </c>
      <c r="H2" s="4" t="str">
        <f>$H$1&amp;F2</f>
        <v>，2872305</v>
      </c>
      <c r="I2" s="4" t="str">
        <f>VLOOKUP(A2,HOP!A:U,21,0)</f>
        <v>直连</v>
      </c>
    </row>
    <row r="3" s="4" customFormat="1" spans="1:9">
      <c r="A3" s="5">
        <v>999221928302552</v>
      </c>
      <c r="B3" s="6">
        <v>44910</v>
      </c>
      <c r="C3" s="6">
        <v>44911</v>
      </c>
      <c r="D3" s="4">
        <v>150</v>
      </c>
      <c r="E3" s="4" t="str">
        <f>VLOOKUP(A3,HOP!A:L,12,0)</f>
        <v>150.00</v>
      </c>
      <c r="F3" s="4" t="str">
        <f>VLOOKUP(A3,HOP!A:C,3,0)</f>
        <v>2875582</v>
      </c>
      <c r="G3" s="4">
        <f t="shared" ref="G3:G24" si="0">D3-E3</f>
        <v>0</v>
      </c>
      <c r="H3" s="4" t="str">
        <f t="shared" ref="H3:H24" si="1">$H$1&amp;F3</f>
        <v>，2875582</v>
      </c>
      <c r="I3" s="4" t="str">
        <f>VLOOKUP(A3,HOP!A:U,21,0)</f>
        <v>直连</v>
      </c>
    </row>
    <row r="4" s="4" customFormat="1" spans="1:9">
      <c r="A4" s="5">
        <v>999221929009387</v>
      </c>
      <c r="B4" s="6">
        <v>44910</v>
      </c>
      <c r="C4" s="6">
        <v>44911</v>
      </c>
      <c r="D4" s="4">
        <v>190</v>
      </c>
      <c r="E4" s="4" t="str">
        <f>VLOOKUP(A4,HOP!A:L,12,0)</f>
        <v>190.00</v>
      </c>
      <c r="F4" s="4" t="str">
        <f>VLOOKUP(A4,HOP!A:C,3,0)</f>
        <v>2875999</v>
      </c>
      <c r="G4" s="4">
        <f t="shared" si="0"/>
        <v>0</v>
      </c>
      <c r="H4" s="4" t="str">
        <f t="shared" si="1"/>
        <v>，2875999</v>
      </c>
      <c r="I4" s="4" t="str">
        <f>VLOOKUP(A4,HOP!A:U,21,0)</f>
        <v>直连</v>
      </c>
    </row>
    <row r="5" s="4" customFormat="1" spans="1:9">
      <c r="A5" s="5">
        <v>999221859284281</v>
      </c>
      <c r="B5" s="6">
        <v>44911</v>
      </c>
      <c r="C5" s="6">
        <v>44912</v>
      </c>
      <c r="D5" s="4">
        <v>989</v>
      </c>
      <c r="E5" s="4" t="str">
        <f>VLOOKUP(A5,HOP!A:L,12,0)</f>
        <v>989.00</v>
      </c>
      <c r="F5" s="4" t="str">
        <f>VLOOKUP(A5,HOP!A:C,3,0)</f>
        <v>2855487</v>
      </c>
      <c r="G5" s="4">
        <f t="shared" si="0"/>
        <v>0</v>
      </c>
      <c r="H5" s="4" t="str">
        <f t="shared" si="1"/>
        <v>，2855487</v>
      </c>
      <c r="I5" s="4" t="str">
        <f>VLOOKUP(A5,HOP!A:U,21,0)</f>
        <v>直连</v>
      </c>
    </row>
    <row r="6" s="4" customFormat="1" spans="1:10">
      <c r="A6" s="5">
        <v>999221887031830</v>
      </c>
      <c r="B6" s="6">
        <v>44911</v>
      </c>
      <c r="C6" s="6">
        <v>44912</v>
      </c>
      <c r="D6" s="4">
        <v>332</v>
      </c>
      <c r="E6" s="4" t="str">
        <f>VLOOKUP(A6,HOP!A:L,12,0)</f>
        <v>0.00</v>
      </c>
      <c r="F6" s="4" t="str">
        <f>VLOOKUP(A6,HOP!A:C,3,0)</f>
        <v>2864795</v>
      </c>
      <c r="G6" s="4">
        <f t="shared" si="0"/>
        <v>332</v>
      </c>
      <c r="H6" s="4" t="str">
        <f t="shared" si="1"/>
        <v>，2864795</v>
      </c>
      <c r="I6" s="4" t="str">
        <f>VLOOKUP(A6,HOP!A:U,21,0)</f>
        <v>直连</v>
      </c>
      <c r="J6" s="4" t="s">
        <v>158</v>
      </c>
    </row>
    <row r="7" s="4" customFormat="1" spans="1:9">
      <c r="A7" s="5">
        <v>999221927189759</v>
      </c>
      <c r="B7" s="6">
        <v>44911</v>
      </c>
      <c r="C7" s="6">
        <v>44912</v>
      </c>
      <c r="D7" s="4">
        <v>178</v>
      </c>
      <c r="E7" s="4" t="str">
        <f>VLOOKUP(A7,HOP!A:L,12,0)</f>
        <v>178.00</v>
      </c>
      <c r="F7" s="4" t="str">
        <f>VLOOKUP(A7,HOP!A:C,3,0)</f>
        <v>2874913</v>
      </c>
      <c r="G7" s="4">
        <f t="shared" si="0"/>
        <v>0</v>
      </c>
      <c r="H7" s="4" t="str">
        <f t="shared" si="1"/>
        <v>，2874913</v>
      </c>
      <c r="I7" s="4" t="str">
        <f>VLOOKUP(A7,HOP!A:U,21,0)</f>
        <v>直连</v>
      </c>
    </row>
    <row r="8" s="4" customFormat="1" spans="1:9">
      <c r="A8" s="5">
        <v>999221935006420</v>
      </c>
      <c r="B8" s="6">
        <v>44911</v>
      </c>
      <c r="C8" s="6">
        <v>44912</v>
      </c>
      <c r="D8" s="4">
        <v>218</v>
      </c>
      <c r="E8" s="4" t="str">
        <f>VLOOKUP(A8,HOP!A:L,12,0)</f>
        <v>218.00</v>
      </c>
      <c r="F8" s="4" t="str">
        <f>VLOOKUP(A8,HOP!A:C,3,0)</f>
        <v>2878225</v>
      </c>
      <c r="G8" s="4">
        <f t="shared" si="0"/>
        <v>0</v>
      </c>
      <c r="H8" s="4" t="str">
        <f t="shared" si="1"/>
        <v>，2878225</v>
      </c>
      <c r="I8" s="4" t="str">
        <f>VLOOKUP(A8,HOP!A:U,21,0)</f>
        <v>直连</v>
      </c>
    </row>
    <row r="9" s="4" customFormat="1" spans="1:9">
      <c r="A9" s="5">
        <v>999221938179282</v>
      </c>
      <c r="B9" s="6">
        <v>44911</v>
      </c>
      <c r="C9" s="6">
        <v>44912</v>
      </c>
      <c r="D9" s="4">
        <v>709</v>
      </c>
      <c r="E9" s="4" t="str">
        <f>VLOOKUP(A9,HOP!A:L,12,0)</f>
        <v>709.00</v>
      </c>
      <c r="F9" s="4" t="str">
        <f>VLOOKUP(A9,HOP!A:C,3,0)</f>
        <v>2878791</v>
      </c>
      <c r="G9" s="4">
        <f t="shared" si="0"/>
        <v>0</v>
      </c>
      <c r="H9" s="4" t="str">
        <f t="shared" si="1"/>
        <v>，2878791</v>
      </c>
      <c r="I9" s="4" t="str">
        <f>VLOOKUP(A9,HOP!A:U,21,0)</f>
        <v>直连</v>
      </c>
    </row>
    <row r="10" s="4" customFormat="1" hidden="1" spans="1:9">
      <c r="A10" s="5">
        <v>999221939857776</v>
      </c>
      <c r="B10" s="6">
        <v>44911</v>
      </c>
      <c r="C10" s="6">
        <v>44912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999221939902838</v>
      </c>
      <c r="B11" s="6">
        <v>44911</v>
      </c>
      <c r="C11" s="6">
        <v>44912</v>
      </c>
      <c r="D11" s="4">
        <v>167</v>
      </c>
      <c r="E11" s="4" t="str">
        <f>VLOOKUP(A11,HOP!A:L,12,0)</f>
        <v>167.00</v>
      </c>
      <c r="F11" s="4" t="str">
        <f>VLOOKUP(A11,HOP!A:C,3,0)</f>
        <v>2879541</v>
      </c>
      <c r="G11" s="4">
        <f t="shared" si="0"/>
        <v>0</v>
      </c>
      <c r="H11" s="4" t="str">
        <f t="shared" si="1"/>
        <v>，2879541</v>
      </c>
      <c r="I11" s="4" t="str">
        <f>VLOOKUP(A11,HOP!A:U,21,0)</f>
        <v>直连</v>
      </c>
    </row>
    <row r="12" s="4" customFormat="1" spans="1:9">
      <c r="A12" s="5">
        <v>999221940919914</v>
      </c>
      <c r="B12" s="6">
        <v>44911</v>
      </c>
      <c r="C12" s="6">
        <v>44912</v>
      </c>
      <c r="D12" s="4">
        <v>153</v>
      </c>
      <c r="E12" s="4" t="str">
        <f>VLOOKUP(A12,HOP!A:L,12,0)</f>
        <v>153.00</v>
      </c>
      <c r="F12" s="4" t="str">
        <f>VLOOKUP(A12,HOP!A:C,3,0)</f>
        <v>2880218</v>
      </c>
      <c r="G12" s="4">
        <f t="shared" si="0"/>
        <v>0</v>
      </c>
      <c r="H12" s="4" t="str">
        <f t="shared" si="1"/>
        <v>，2880218</v>
      </c>
      <c r="I12" s="4" t="str">
        <f>VLOOKUP(A12,HOP!A:U,21,0)</f>
        <v>直连</v>
      </c>
    </row>
    <row r="13" s="4" customFormat="1" spans="1:9">
      <c r="A13" s="5">
        <v>21844159784</v>
      </c>
      <c r="B13" s="6">
        <v>44912</v>
      </c>
      <c r="C13" s="6">
        <v>44913</v>
      </c>
      <c r="D13" s="4">
        <v>1063</v>
      </c>
      <c r="E13" s="4" t="str">
        <f>VLOOKUP(A13,HOP!A:L,12,0)</f>
        <v>1063.00</v>
      </c>
      <c r="F13" s="4" t="str">
        <f>VLOOKUP(A13,HOP!A:C,3,0)</f>
        <v>2828982</v>
      </c>
      <c r="G13" s="4">
        <f t="shared" si="0"/>
        <v>0</v>
      </c>
      <c r="H13" s="4" t="str">
        <f t="shared" si="1"/>
        <v>，2828982</v>
      </c>
      <c r="I13" s="4" t="str">
        <f>VLOOKUP(A13,HOP!A:U,21,0)</f>
        <v>直连</v>
      </c>
    </row>
    <row r="14" s="4" customFormat="1" hidden="1" spans="1:9">
      <c r="A14" s="5">
        <v>999221850993948</v>
      </c>
      <c r="B14" s="6">
        <v>44912</v>
      </c>
      <c r="C14" s="6">
        <v>44913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999221946201349</v>
      </c>
      <c r="B15" s="6">
        <v>44912</v>
      </c>
      <c r="C15" s="6">
        <v>44913</v>
      </c>
      <c r="D15" s="4">
        <v>160</v>
      </c>
      <c r="E15" s="4" t="str">
        <f>VLOOKUP(A15,HOP!A:L,12,0)</f>
        <v>160.00</v>
      </c>
      <c r="F15" s="4" t="str">
        <f>VLOOKUP(A15,HOP!A:C,3,0)</f>
        <v>2881946</v>
      </c>
      <c r="G15" s="4">
        <f t="shared" si="0"/>
        <v>0</v>
      </c>
      <c r="H15" s="4" t="str">
        <f t="shared" si="1"/>
        <v>，2881946</v>
      </c>
      <c r="I15" s="4" t="str">
        <f>VLOOKUP(A15,HOP!A:U,21,0)</f>
        <v>直连</v>
      </c>
    </row>
    <row r="16" s="4" customFormat="1" spans="1:9">
      <c r="A16" s="5">
        <v>999221946695699</v>
      </c>
      <c r="B16" s="6">
        <v>44912</v>
      </c>
      <c r="C16" s="6">
        <v>44913</v>
      </c>
      <c r="D16" s="4">
        <v>170</v>
      </c>
      <c r="E16" s="4" t="str">
        <f>VLOOKUP(A16,HOP!A:L,12,0)</f>
        <v>170.00</v>
      </c>
      <c r="F16" s="4" t="str">
        <f>VLOOKUP(A16,HOP!A:C,3,0)</f>
        <v>2882246</v>
      </c>
      <c r="G16" s="4">
        <f t="shared" si="0"/>
        <v>0</v>
      </c>
      <c r="H16" s="4" t="str">
        <f t="shared" si="1"/>
        <v>，2882246</v>
      </c>
      <c r="I16" s="4" t="str">
        <f>VLOOKUP(A16,HOP!A:U,21,0)</f>
        <v>直连</v>
      </c>
    </row>
    <row r="17" s="4" customFormat="1" spans="1:9">
      <c r="A17" s="5">
        <v>999221944848455</v>
      </c>
      <c r="B17" s="6">
        <v>44913</v>
      </c>
      <c r="C17" s="6">
        <v>44914</v>
      </c>
      <c r="D17" s="4">
        <v>884</v>
      </c>
      <c r="E17" s="4" t="str">
        <f>VLOOKUP(A17,HOP!A:L,12,0)</f>
        <v>884.00</v>
      </c>
      <c r="F17" s="4" t="str">
        <f>VLOOKUP(A17,HOP!A:C,3,0)</f>
        <v>2881151</v>
      </c>
      <c r="G17" s="4">
        <f t="shared" si="0"/>
        <v>0</v>
      </c>
      <c r="H17" s="4" t="str">
        <f t="shared" si="1"/>
        <v>，2881151</v>
      </c>
      <c r="I17" s="4" t="str">
        <f>VLOOKUP(A17,HOP!A:U,21,0)</f>
        <v>直连</v>
      </c>
    </row>
    <row r="18" s="4" customFormat="1" spans="1:9">
      <c r="A18" s="5">
        <v>999221945679889</v>
      </c>
      <c r="B18" s="6">
        <v>44913</v>
      </c>
      <c r="C18" s="6">
        <v>44914</v>
      </c>
      <c r="D18" s="4">
        <v>365</v>
      </c>
      <c r="E18" s="4" t="str">
        <f>VLOOKUP(A18,HOP!A:L,12,0)</f>
        <v>365.00</v>
      </c>
      <c r="F18" s="4" t="str">
        <f>VLOOKUP(A18,HOP!A:C,3,0)</f>
        <v>2881626</v>
      </c>
      <c r="G18" s="4">
        <f t="shared" si="0"/>
        <v>0</v>
      </c>
      <c r="H18" s="4" t="str">
        <f t="shared" si="1"/>
        <v>，2881626</v>
      </c>
      <c r="I18" s="4" t="str">
        <f>VLOOKUP(A18,HOP!A:U,21,0)</f>
        <v>直连</v>
      </c>
    </row>
    <row r="19" s="4" customFormat="1" spans="1:9">
      <c r="A19" s="5">
        <v>999221947841242</v>
      </c>
      <c r="B19" s="6">
        <v>44913</v>
      </c>
      <c r="C19" s="6">
        <v>44914</v>
      </c>
      <c r="D19" s="4">
        <v>106</v>
      </c>
      <c r="E19" s="4" t="str">
        <f>VLOOKUP(A19,HOP!A:L,12,0)</f>
        <v>106.00</v>
      </c>
      <c r="F19" s="4" t="str">
        <f>VLOOKUP(A19,HOP!A:C,3,0)</f>
        <v>2882418</v>
      </c>
      <c r="G19" s="4">
        <f t="shared" si="0"/>
        <v>0</v>
      </c>
      <c r="H19" s="4" t="str">
        <f t="shared" si="1"/>
        <v>，2882418</v>
      </c>
      <c r="I19" s="4" t="str">
        <f>VLOOKUP(A19,HOP!A:U,21,0)</f>
        <v>直连</v>
      </c>
    </row>
    <row r="20" s="4" customFormat="1" hidden="1" spans="1:9">
      <c r="A20" s="5">
        <v>999221948036260</v>
      </c>
      <c r="B20" s="6">
        <v>44913</v>
      </c>
      <c r="C20" s="6">
        <v>44914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999221953408403</v>
      </c>
      <c r="B21" s="6">
        <v>44913</v>
      </c>
      <c r="C21" s="6">
        <v>44914</v>
      </c>
      <c r="D21" s="4">
        <v>190</v>
      </c>
      <c r="E21" s="4" t="str">
        <f>VLOOKUP(A21,HOP!A:L,12,0)</f>
        <v>190.00</v>
      </c>
      <c r="F21" s="4" t="str">
        <f>VLOOKUP(A21,HOP!A:C,3,0)</f>
        <v>2884124</v>
      </c>
      <c r="G21" s="4">
        <f t="shared" si="0"/>
        <v>0</v>
      </c>
      <c r="H21" s="4" t="str">
        <f t="shared" si="1"/>
        <v>，2884124</v>
      </c>
      <c r="I21" s="4" t="str">
        <f>VLOOKUP(A21,HOP!A:U,21,0)</f>
        <v>直连</v>
      </c>
    </row>
    <row r="22" s="4" customFormat="1" spans="1:9">
      <c r="A22" s="5">
        <v>999221953843643</v>
      </c>
      <c r="B22" s="6">
        <v>44913</v>
      </c>
      <c r="C22" s="6">
        <v>44914</v>
      </c>
      <c r="D22" s="4">
        <v>328</v>
      </c>
      <c r="E22" s="4" t="str">
        <f>VLOOKUP(A22,HOP!A:L,12,0)</f>
        <v>328.00</v>
      </c>
      <c r="F22" s="4" t="str">
        <f>VLOOKUP(A22,HOP!A:C,3,0)</f>
        <v>2884262</v>
      </c>
      <c r="G22" s="4">
        <f t="shared" si="0"/>
        <v>0</v>
      </c>
      <c r="H22" s="4" t="str">
        <f t="shared" si="1"/>
        <v>，2884262</v>
      </c>
      <c r="I22" s="4" t="str">
        <f>VLOOKUP(A22,HOP!A:U,21,0)</f>
        <v>直连</v>
      </c>
    </row>
    <row r="23" s="4" customFormat="1" spans="1:9">
      <c r="A23" s="5">
        <v>999221954174849</v>
      </c>
      <c r="B23" s="6">
        <v>44913</v>
      </c>
      <c r="C23" s="6">
        <v>44914</v>
      </c>
      <c r="D23" s="4">
        <v>184</v>
      </c>
      <c r="E23" s="4" t="str">
        <f>VLOOKUP(A23,HOP!A:L,12,0)</f>
        <v>184.00</v>
      </c>
      <c r="F23" s="4" t="str">
        <f>VLOOKUP(A23,HOP!A:C,3,0)</f>
        <v>2884382</v>
      </c>
      <c r="G23" s="4">
        <f t="shared" si="0"/>
        <v>0</v>
      </c>
      <c r="H23" s="4" t="str">
        <f t="shared" si="1"/>
        <v>，2884382</v>
      </c>
      <c r="I23" s="4" t="str">
        <f>VLOOKUP(A23,HOP!A:U,21,0)</f>
        <v>直连</v>
      </c>
    </row>
    <row r="24" s="4" customFormat="1" spans="1:9">
      <c r="A24" s="5">
        <v>999221954980831</v>
      </c>
      <c r="B24" s="6">
        <v>44913</v>
      </c>
      <c r="C24" s="6">
        <v>44914</v>
      </c>
      <c r="D24" s="4">
        <v>705</v>
      </c>
      <c r="E24" s="4" t="str">
        <f>VLOOKUP(A24,HOP!A:L,12,0)</f>
        <v>705.00</v>
      </c>
      <c r="F24" s="4" t="str">
        <f>VLOOKUP(A24,HOP!A:C,3,0)</f>
        <v>2884576</v>
      </c>
      <c r="G24" s="4">
        <f t="shared" si="0"/>
        <v>0</v>
      </c>
      <c r="H24" s="4" t="str">
        <f t="shared" si="1"/>
        <v>，2884576</v>
      </c>
      <c r="I24" s="4" t="str">
        <f>VLOOKUP(A24,HOP!A:U,21,0)</f>
        <v>直连</v>
      </c>
    </row>
    <row r="26" spans="4:4">
      <c r="D26" s="4">
        <f>SUM(D2:D25)</f>
        <v>7656</v>
      </c>
    </row>
    <row r="27" spans="4:4">
      <c r="D27" s="4" t="s">
        <v>159</v>
      </c>
    </row>
    <row r="30" spans="1:3">
      <c r="A30" s="4" t="s">
        <v>160</v>
      </c>
      <c r="C30" s="4">
        <v>7324</v>
      </c>
    </row>
    <row r="31" spans="1:3">
      <c r="A31" s="4" t="s">
        <v>161</v>
      </c>
      <c r="C31" s="4">
        <v>332</v>
      </c>
    </row>
    <row r="32" spans="1:3">
      <c r="A32" s="4" t="s">
        <v>162</v>
      </c>
      <c r="C32" s="4">
        <f>SUBTOTAL(9,C30:C31)</f>
        <v>7656</v>
      </c>
    </row>
  </sheetData>
  <autoFilter ref="A1:X24">
    <filterColumn colId="3">
      <filters>
        <filter val="150"/>
        <filter val="190"/>
        <filter val="153"/>
        <filter val="415"/>
        <filter val="218"/>
        <filter val="160"/>
        <filter val="1063"/>
        <filter val="365"/>
        <filter val="167"/>
        <filter val="328"/>
        <filter val="170"/>
        <filter val="332"/>
        <filter val="178"/>
        <filter val="184"/>
        <filter val="884"/>
        <filter val="705"/>
        <filter val="106"/>
        <filter val="709"/>
        <filter val="9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163</v>
      </c>
      <c r="B1" s="2" t="s">
        <v>164</v>
      </c>
      <c r="C1" s="2" t="s">
        <v>165</v>
      </c>
      <c r="D1" s="2" t="s">
        <v>166</v>
      </c>
      <c r="E1" s="2" t="s">
        <v>13</v>
      </c>
      <c r="F1" s="2" t="s">
        <v>5</v>
      </c>
      <c r="G1" s="2" t="s">
        <v>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  <c r="V1" s="2" t="s">
        <v>181</v>
      </c>
    </row>
    <row r="2" s="1" customFormat="1" spans="1:22">
      <c r="A2" s="3">
        <v>999221954980831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  <c r="V2" s="1" t="s">
        <v>198</v>
      </c>
    </row>
    <row r="3" s="1" customFormat="1" spans="1:22">
      <c r="A3" s="3">
        <v>999221954174849</v>
      </c>
      <c r="B3" s="1" t="s">
        <v>182</v>
      </c>
      <c r="C3" s="1" t="s">
        <v>199</v>
      </c>
      <c r="D3" s="1" t="s">
        <v>200</v>
      </c>
      <c r="E3" s="1" t="s">
        <v>201</v>
      </c>
      <c r="F3" s="1" t="s">
        <v>182</v>
      </c>
      <c r="G3" s="1" t="s">
        <v>186</v>
      </c>
      <c r="H3" s="1" t="s">
        <v>187</v>
      </c>
      <c r="I3" s="1" t="s">
        <v>202</v>
      </c>
      <c r="J3" s="1" t="s">
        <v>189</v>
      </c>
      <c r="K3" s="1" t="s">
        <v>202</v>
      </c>
      <c r="L3" s="1" t="s">
        <v>202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203</v>
      </c>
      <c r="S3" s="1" t="s">
        <v>195</v>
      </c>
      <c r="T3" s="1" t="s">
        <v>196</v>
      </c>
      <c r="U3" s="1" t="s">
        <v>197</v>
      </c>
      <c r="V3" s="1" t="s">
        <v>198</v>
      </c>
    </row>
    <row r="4" s="1" customFormat="1" spans="1:22">
      <c r="A4" s="3">
        <v>999221953843643</v>
      </c>
      <c r="B4" s="1" t="s">
        <v>182</v>
      </c>
      <c r="C4" s="1" t="s">
        <v>204</v>
      </c>
      <c r="D4" s="1" t="s">
        <v>205</v>
      </c>
      <c r="E4" s="1" t="s">
        <v>147</v>
      </c>
      <c r="F4" s="1" t="s">
        <v>182</v>
      </c>
      <c r="G4" s="1" t="s">
        <v>186</v>
      </c>
      <c r="H4" s="1" t="s">
        <v>187</v>
      </c>
      <c r="I4" s="1" t="s">
        <v>206</v>
      </c>
      <c r="J4" s="1" t="s">
        <v>189</v>
      </c>
      <c r="K4" s="1" t="s">
        <v>206</v>
      </c>
      <c r="L4" s="1" t="s">
        <v>206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207</v>
      </c>
      <c r="S4" s="1" t="s">
        <v>195</v>
      </c>
      <c r="T4" s="1" t="s">
        <v>196</v>
      </c>
      <c r="U4" s="1" t="s">
        <v>197</v>
      </c>
      <c r="V4" s="1" t="s">
        <v>198</v>
      </c>
    </row>
    <row r="5" s="1" customFormat="1" spans="1:22">
      <c r="A5" s="3">
        <v>999221953408403</v>
      </c>
      <c r="B5" s="1" t="s">
        <v>182</v>
      </c>
      <c r="C5" s="1" t="s">
        <v>208</v>
      </c>
      <c r="D5" s="1" t="s">
        <v>209</v>
      </c>
      <c r="E5" s="1" t="s">
        <v>142</v>
      </c>
      <c r="F5" s="1" t="s">
        <v>182</v>
      </c>
      <c r="G5" s="1" t="s">
        <v>186</v>
      </c>
      <c r="H5" s="1" t="s">
        <v>187</v>
      </c>
      <c r="I5" s="1" t="s">
        <v>210</v>
      </c>
      <c r="J5" s="1" t="s">
        <v>189</v>
      </c>
      <c r="K5" s="1" t="s">
        <v>210</v>
      </c>
      <c r="L5" s="1" t="s">
        <v>210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211</v>
      </c>
      <c r="S5" s="1" t="s">
        <v>195</v>
      </c>
      <c r="T5" s="1" t="s">
        <v>196</v>
      </c>
      <c r="U5" s="1" t="s">
        <v>197</v>
      </c>
      <c r="V5" s="1" t="s">
        <v>198</v>
      </c>
    </row>
    <row r="6" s="1" customFormat="1" spans="1:22">
      <c r="A6" s="3">
        <v>999221947841242</v>
      </c>
      <c r="B6" s="1" t="s">
        <v>212</v>
      </c>
      <c r="C6" s="1" t="s">
        <v>213</v>
      </c>
      <c r="D6" s="1" t="s">
        <v>214</v>
      </c>
      <c r="E6" s="1" t="s">
        <v>130</v>
      </c>
      <c r="F6" s="1" t="s">
        <v>182</v>
      </c>
      <c r="G6" s="1" t="s">
        <v>186</v>
      </c>
      <c r="H6" s="1" t="s">
        <v>187</v>
      </c>
      <c r="I6" s="1" t="s">
        <v>215</v>
      </c>
      <c r="J6" s="1" t="s">
        <v>189</v>
      </c>
      <c r="K6" s="1" t="s">
        <v>215</v>
      </c>
      <c r="L6" s="1" t="s">
        <v>215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216</v>
      </c>
      <c r="S6" s="1" t="s">
        <v>195</v>
      </c>
      <c r="T6" s="1" t="s">
        <v>196</v>
      </c>
      <c r="U6" s="1" t="s">
        <v>197</v>
      </c>
      <c r="V6" s="1" t="s">
        <v>198</v>
      </c>
    </row>
    <row r="7" s="1" customFormat="1" spans="1:22">
      <c r="A7" s="3">
        <v>999221946695699</v>
      </c>
      <c r="B7" s="1" t="s">
        <v>212</v>
      </c>
      <c r="C7" s="1" t="s">
        <v>217</v>
      </c>
      <c r="D7" s="1" t="s">
        <v>218</v>
      </c>
      <c r="E7" s="1" t="s">
        <v>115</v>
      </c>
      <c r="F7" s="1" t="s">
        <v>212</v>
      </c>
      <c r="G7" s="1" t="s">
        <v>182</v>
      </c>
      <c r="H7" s="1" t="s">
        <v>187</v>
      </c>
      <c r="I7" s="1" t="s">
        <v>219</v>
      </c>
      <c r="J7" s="1" t="s">
        <v>189</v>
      </c>
      <c r="K7" s="1" t="s">
        <v>219</v>
      </c>
      <c r="L7" s="1" t="s">
        <v>219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220</v>
      </c>
      <c r="S7" s="1" t="s">
        <v>195</v>
      </c>
      <c r="T7" s="1" t="s">
        <v>196</v>
      </c>
      <c r="U7" s="1" t="s">
        <v>197</v>
      </c>
      <c r="V7" s="1" t="s">
        <v>198</v>
      </c>
    </row>
    <row r="8" s="1" customFormat="1" spans="1:22">
      <c r="A8" s="3">
        <v>999221946201349</v>
      </c>
      <c r="B8" s="1" t="s">
        <v>212</v>
      </c>
      <c r="C8" s="1" t="s">
        <v>221</v>
      </c>
      <c r="D8" s="1" t="s">
        <v>222</v>
      </c>
      <c r="E8" s="1" t="s">
        <v>110</v>
      </c>
      <c r="F8" s="1" t="s">
        <v>212</v>
      </c>
      <c r="G8" s="1" t="s">
        <v>182</v>
      </c>
      <c r="H8" s="1" t="s">
        <v>187</v>
      </c>
      <c r="I8" s="1" t="s">
        <v>223</v>
      </c>
      <c r="J8" s="1" t="s">
        <v>189</v>
      </c>
      <c r="K8" s="1" t="s">
        <v>223</v>
      </c>
      <c r="L8" s="1" t="s">
        <v>223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224</v>
      </c>
      <c r="S8" s="1" t="s">
        <v>195</v>
      </c>
      <c r="T8" s="1" t="s">
        <v>196</v>
      </c>
      <c r="U8" s="1" t="s">
        <v>197</v>
      </c>
      <c r="V8" s="1" t="s">
        <v>198</v>
      </c>
    </row>
    <row r="9" s="1" customFormat="1" spans="1:22">
      <c r="A9" s="3">
        <v>999221945679889</v>
      </c>
      <c r="B9" s="1" t="s">
        <v>212</v>
      </c>
      <c r="C9" s="1" t="s">
        <v>225</v>
      </c>
      <c r="D9" s="1" t="s">
        <v>226</v>
      </c>
      <c r="E9" s="1" t="s">
        <v>227</v>
      </c>
      <c r="F9" s="1" t="s">
        <v>182</v>
      </c>
      <c r="G9" s="1" t="s">
        <v>186</v>
      </c>
      <c r="H9" s="1" t="s">
        <v>187</v>
      </c>
      <c r="I9" s="1" t="s">
        <v>228</v>
      </c>
      <c r="J9" s="1" t="s">
        <v>189</v>
      </c>
      <c r="K9" s="1" t="s">
        <v>228</v>
      </c>
      <c r="L9" s="1" t="s">
        <v>228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229</v>
      </c>
      <c r="S9" s="1" t="s">
        <v>195</v>
      </c>
      <c r="T9" s="1" t="s">
        <v>196</v>
      </c>
      <c r="U9" s="1" t="s">
        <v>197</v>
      </c>
      <c r="V9" s="1" t="s">
        <v>198</v>
      </c>
    </row>
    <row r="10" s="1" customFormat="1" spans="1:22">
      <c r="A10" s="3">
        <v>999221944848455</v>
      </c>
      <c r="B10" s="1" t="s">
        <v>212</v>
      </c>
      <c r="C10" s="1" t="s">
        <v>230</v>
      </c>
      <c r="D10" s="1" t="s">
        <v>231</v>
      </c>
      <c r="E10" s="1" t="s">
        <v>232</v>
      </c>
      <c r="F10" s="1" t="s">
        <v>182</v>
      </c>
      <c r="G10" s="1" t="s">
        <v>186</v>
      </c>
      <c r="H10" s="1" t="s">
        <v>187</v>
      </c>
      <c r="I10" s="1" t="s">
        <v>233</v>
      </c>
      <c r="J10" s="1" t="s">
        <v>189</v>
      </c>
      <c r="K10" s="1" t="s">
        <v>233</v>
      </c>
      <c r="L10" s="1" t="s">
        <v>233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234</v>
      </c>
      <c r="S10" s="1" t="s">
        <v>195</v>
      </c>
      <c r="T10" s="1" t="s">
        <v>196</v>
      </c>
      <c r="U10" s="1" t="s">
        <v>197</v>
      </c>
      <c r="V10" s="1" t="s">
        <v>198</v>
      </c>
    </row>
    <row r="11" s="1" customFormat="1" spans="1:22">
      <c r="A11" s="3">
        <v>999221940919914</v>
      </c>
      <c r="B11" s="1" t="s">
        <v>235</v>
      </c>
      <c r="C11" s="1" t="s">
        <v>236</v>
      </c>
      <c r="D11" s="1" t="s">
        <v>237</v>
      </c>
      <c r="E11" s="1" t="s">
        <v>90</v>
      </c>
      <c r="F11" s="1" t="s">
        <v>235</v>
      </c>
      <c r="G11" s="1" t="s">
        <v>212</v>
      </c>
      <c r="H11" s="1" t="s">
        <v>187</v>
      </c>
      <c r="I11" s="1" t="s">
        <v>238</v>
      </c>
      <c r="J11" s="1" t="s">
        <v>189</v>
      </c>
      <c r="K11" s="1" t="s">
        <v>238</v>
      </c>
      <c r="L11" s="1" t="s">
        <v>238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239</v>
      </c>
      <c r="S11" s="1" t="s">
        <v>195</v>
      </c>
      <c r="T11" s="1" t="s">
        <v>196</v>
      </c>
      <c r="U11" s="1" t="s">
        <v>197</v>
      </c>
      <c r="V11" s="1" t="s">
        <v>198</v>
      </c>
    </row>
    <row r="12" s="1" customFormat="1" spans="1:22">
      <c r="A12" s="3">
        <v>999221939902838</v>
      </c>
      <c r="B12" s="1" t="s">
        <v>235</v>
      </c>
      <c r="C12" s="1" t="s">
        <v>240</v>
      </c>
      <c r="D12" s="1" t="s">
        <v>241</v>
      </c>
      <c r="E12" s="1" t="s">
        <v>84</v>
      </c>
      <c r="F12" s="1" t="s">
        <v>235</v>
      </c>
      <c r="G12" s="1" t="s">
        <v>212</v>
      </c>
      <c r="H12" s="1" t="s">
        <v>187</v>
      </c>
      <c r="I12" s="1" t="s">
        <v>242</v>
      </c>
      <c r="J12" s="1" t="s">
        <v>189</v>
      </c>
      <c r="K12" s="1" t="s">
        <v>242</v>
      </c>
      <c r="L12" s="1" t="s">
        <v>242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243</v>
      </c>
      <c r="S12" s="1" t="s">
        <v>195</v>
      </c>
      <c r="T12" s="1" t="s">
        <v>196</v>
      </c>
      <c r="U12" s="1" t="s">
        <v>197</v>
      </c>
      <c r="V12" s="1" t="s">
        <v>198</v>
      </c>
    </row>
    <row r="13" s="1" customFormat="1" spans="1:22">
      <c r="A13" s="3">
        <v>999221938179282</v>
      </c>
      <c r="B13" s="1" t="s">
        <v>235</v>
      </c>
      <c r="C13" s="1" t="s">
        <v>244</v>
      </c>
      <c r="D13" s="1" t="s">
        <v>245</v>
      </c>
      <c r="E13" s="1" t="s">
        <v>73</v>
      </c>
      <c r="F13" s="1" t="s">
        <v>235</v>
      </c>
      <c r="G13" s="1" t="s">
        <v>212</v>
      </c>
      <c r="H13" s="1" t="s">
        <v>187</v>
      </c>
      <c r="I13" s="1" t="s">
        <v>246</v>
      </c>
      <c r="J13" s="1" t="s">
        <v>189</v>
      </c>
      <c r="K13" s="1" t="s">
        <v>246</v>
      </c>
      <c r="L13" s="1" t="s">
        <v>246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247</v>
      </c>
      <c r="S13" s="1" t="s">
        <v>195</v>
      </c>
      <c r="T13" s="1" t="s">
        <v>196</v>
      </c>
      <c r="U13" s="1" t="s">
        <v>197</v>
      </c>
      <c r="V13" s="1" t="s">
        <v>198</v>
      </c>
    </row>
    <row r="14" s="1" customFormat="1" spans="1:22">
      <c r="A14" s="3">
        <v>999221935006420</v>
      </c>
      <c r="B14" s="1" t="s">
        <v>235</v>
      </c>
      <c r="C14" s="1" t="s">
        <v>248</v>
      </c>
      <c r="D14" s="1" t="s">
        <v>249</v>
      </c>
      <c r="E14" s="1" t="s">
        <v>250</v>
      </c>
      <c r="F14" s="1" t="s">
        <v>235</v>
      </c>
      <c r="G14" s="1" t="s">
        <v>212</v>
      </c>
      <c r="H14" s="1" t="s">
        <v>187</v>
      </c>
      <c r="I14" s="1" t="s">
        <v>251</v>
      </c>
      <c r="J14" s="1" t="s">
        <v>189</v>
      </c>
      <c r="K14" s="1" t="s">
        <v>251</v>
      </c>
      <c r="L14" s="1" t="s">
        <v>251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252</v>
      </c>
      <c r="S14" s="1" t="s">
        <v>195</v>
      </c>
      <c r="T14" s="1" t="s">
        <v>196</v>
      </c>
      <c r="U14" s="1" t="s">
        <v>197</v>
      </c>
      <c r="V14" s="1" t="s">
        <v>198</v>
      </c>
    </row>
    <row r="15" s="1" customFormat="1" spans="1:22">
      <c r="A15" s="3">
        <v>999221929009387</v>
      </c>
      <c r="B15" s="1" t="s">
        <v>253</v>
      </c>
      <c r="C15" s="1" t="s">
        <v>254</v>
      </c>
      <c r="D15" s="1" t="s">
        <v>255</v>
      </c>
      <c r="E15" s="1" t="s">
        <v>46</v>
      </c>
      <c r="F15" s="1" t="s">
        <v>253</v>
      </c>
      <c r="G15" s="1" t="s">
        <v>235</v>
      </c>
      <c r="H15" s="1" t="s">
        <v>187</v>
      </c>
      <c r="I15" s="1" t="s">
        <v>210</v>
      </c>
      <c r="J15" s="1" t="s">
        <v>189</v>
      </c>
      <c r="K15" s="1" t="s">
        <v>210</v>
      </c>
      <c r="L15" s="1" t="s">
        <v>210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256</v>
      </c>
      <c r="S15" s="1" t="s">
        <v>195</v>
      </c>
      <c r="T15" s="1" t="s">
        <v>196</v>
      </c>
      <c r="U15" s="1" t="s">
        <v>197</v>
      </c>
      <c r="V15" s="1" t="s">
        <v>198</v>
      </c>
    </row>
    <row r="16" s="1" customFormat="1" spans="1:22">
      <c r="A16" s="3">
        <v>999221928302552</v>
      </c>
      <c r="B16" s="1" t="s">
        <v>253</v>
      </c>
      <c r="C16" s="1" t="s">
        <v>257</v>
      </c>
      <c r="D16" s="1" t="s">
        <v>258</v>
      </c>
      <c r="E16" s="1" t="s">
        <v>40</v>
      </c>
      <c r="F16" s="1" t="s">
        <v>253</v>
      </c>
      <c r="G16" s="1" t="s">
        <v>235</v>
      </c>
      <c r="H16" s="1" t="s">
        <v>187</v>
      </c>
      <c r="I16" s="1" t="s">
        <v>259</v>
      </c>
      <c r="J16" s="1" t="s">
        <v>189</v>
      </c>
      <c r="K16" s="1" t="s">
        <v>259</v>
      </c>
      <c r="L16" s="1" t="s">
        <v>259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260</v>
      </c>
      <c r="S16" s="1" t="s">
        <v>195</v>
      </c>
      <c r="T16" s="1" t="s">
        <v>196</v>
      </c>
      <c r="U16" s="1" t="s">
        <v>197</v>
      </c>
      <c r="V16" s="1" t="s">
        <v>198</v>
      </c>
    </row>
    <row r="17" s="1" customFormat="1" spans="1:22">
      <c r="A17" s="3">
        <v>999221927189759</v>
      </c>
      <c r="B17" s="1" t="s">
        <v>253</v>
      </c>
      <c r="C17" s="1" t="s">
        <v>261</v>
      </c>
      <c r="D17" s="1" t="s">
        <v>262</v>
      </c>
      <c r="E17" s="1" t="s">
        <v>63</v>
      </c>
      <c r="F17" s="1" t="s">
        <v>235</v>
      </c>
      <c r="G17" s="1" t="s">
        <v>212</v>
      </c>
      <c r="H17" s="1" t="s">
        <v>187</v>
      </c>
      <c r="I17" s="1" t="s">
        <v>263</v>
      </c>
      <c r="J17" s="1" t="s">
        <v>189</v>
      </c>
      <c r="K17" s="1" t="s">
        <v>263</v>
      </c>
      <c r="L17" s="1" t="s">
        <v>263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264</v>
      </c>
      <c r="S17" s="1" t="s">
        <v>195</v>
      </c>
      <c r="T17" s="1" t="s">
        <v>196</v>
      </c>
      <c r="U17" s="1" t="s">
        <v>197</v>
      </c>
      <c r="V17" s="1" t="s">
        <v>198</v>
      </c>
    </row>
    <row r="18" s="1" customFormat="1" spans="1:22">
      <c r="A18" s="3">
        <v>999221914646504</v>
      </c>
      <c r="B18" s="1" t="s">
        <v>265</v>
      </c>
      <c r="C18" s="1" t="s">
        <v>266</v>
      </c>
      <c r="D18" s="1" t="s">
        <v>267</v>
      </c>
      <c r="E18" s="1" t="s">
        <v>268</v>
      </c>
      <c r="F18" s="1" t="s">
        <v>253</v>
      </c>
      <c r="G18" s="1" t="s">
        <v>235</v>
      </c>
      <c r="H18" s="1" t="s">
        <v>187</v>
      </c>
      <c r="I18" s="1" t="s">
        <v>269</v>
      </c>
      <c r="J18" s="1" t="s">
        <v>189</v>
      </c>
      <c r="K18" s="1" t="s">
        <v>269</v>
      </c>
      <c r="L18" s="1" t="s">
        <v>269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270</v>
      </c>
      <c r="S18" s="1" t="s">
        <v>195</v>
      </c>
      <c r="T18" s="1" t="s">
        <v>196</v>
      </c>
      <c r="U18" s="1" t="s">
        <v>197</v>
      </c>
      <c r="V18" s="1" t="s">
        <v>198</v>
      </c>
    </row>
    <row r="19" s="1" customFormat="1" spans="1:22">
      <c r="A19" s="3">
        <v>999221887031830</v>
      </c>
      <c r="B19" s="1" t="s">
        <v>271</v>
      </c>
      <c r="C19" s="1" t="s">
        <v>272</v>
      </c>
      <c r="D19" s="1" t="s">
        <v>273</v>
      </c>
      <c r="E19" s="1" t="s">
        <v>58</v>
      </c>
      <c r="F19" s="1" t="s">
        <v>235</v>
      </c>
      <c r="G19" s="1" t="s">
        <v>212</v>
      </c>
      <c r="H19" s="1" t="s">
        <v>187</v>
      </c>
      <c r="I19" s="1" t="s">
        <v>274</v>
      </c>
      <c r="J19" s="1" t="s">
        <v>189</v>
      </c>
      <c r="K19" s="1" t="s">
        <v>274</v>
      </c>
      <c r="L19" s="1" t="s">
        <v>191</v>
      </c>
      <c r="M19" s="1" t="s">
        <v>275</v>
      </c>
      <c r="N19" s="1" t="s">
        <v>275</v>
      </c>
      <c r="O19" s="1" t="s">
        <v>191</v>
      </c>
      <c r="P19" s="1" t="s">
        <v>192</v>
      </c>
      <c r="Q19" s="1" t="s">
        <v>193</v>
      </c>
      <c r="R19" s="1" t="s">
        <v>276</v>
      </c>
      <c r="S19" s="1" t="s">
        <v>195</v>
      </c>
      <c r="T19" s="1" t="s">
        <v>196</v>
      </c>
      <c r="U19" s="1" t="s">
        <v>197</v>
      </c>
      <c r="V19" s="1" t="s">
        <v>198</v>
      </c>
    </row>
    <row r="20" s="1" customFormat="1" spans="1:22">
      <c r="A20" s="3">
        <v>999221859284281</v>
      </c>
      <c r="B20" s="1" t="s">
        <v>277</v>
      </c>
      <c r="C20" s="1" t="s">
        <v>278</v>
      </c>
      <c r="D20" s="1" t="s">
        <v>279</v>
      </c>
      <c r="E20" s="1" t="s">
        <v>280</v>
      </c>
      <c r="F20" s="1" t="s">
        <v>235</v>
      </c>
      <c r="G20" s="1" t="s">
        <v>212</v>
      </c>
      <c r="H20" s="1" t="s">
        <v>187</v>
      </c>
      <c r="I20" s="1" t="s">
        <v>281</v>
      </c>
      <c r="J20" s="1" t="s">
        <v>189</v>
      </c>
      <c r="K20" s="1" t="s">
        <v>281</v>
      </c>
      <c r="L20" s="1" t="s">
        <v>281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282</v>
      </c>
      <c r="S20" s="1" t="s">
        <v>195</v>
      </c>
      <c r="T20" s="1" t="s">
        <v>196</v>
      </c>
      <c r="U20" s="1" t="s">
        <v>197</v>
      </c>
      <c r="V20" s="1" t="s">
        <v>198</v>
      </c>
    </row>
    <row r="21" s="1" customFormat="1" spans="1:22">
      <c r="A21" s="3">
        <v>21844159784</v>
      </c>
      <c r="B21" s="1" t="s">
        <v>283</v>
      </c>
      <c r="C21" s="1" t="s">
        <v>284</v>
      </c>
      <c r="D21" s="1" t="s">
        <v>285</v>
      </c>
      <c r="E21" s="1" t="s">
        <v>286</v>
      </c>
      <c r="F21" s="1" t="s">
        <v>212</v>
      </c>
      <c r="G21" s="1" t="s">
        <v>182</v>
      </c>
      <c r="H21" s="1" t="s">
        <v>187</v>
      </c>
      <c r="I21" s="1" t="s">
        <v>287</v>
      </c>
      <c r="J21" s="1" t="s">
        <v>189</v>
      </c>
      <c r="K21" s="1" t="s">
        <v>287</v>
      </c>
      <c r="L21" s="1" t="s">
        <v>287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288</v>
      </c>
      <c r="S21" s="1" t="s">
        <v>195</v>
      </c>
      <c r="T21" s="1" t="s">
        <v>196</v>
      </c>
      <c r="U21" s="1" t="s">
        <v>197</v>
      </c>
      <c r="V21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2023-01-03T01:44:00Z</dcterms:created>
  <dcterms:modified xsi:type="dcterms:W3CDTF">2023-01-03T01:55:55Z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D323B7BE42BF492DAC703D4423C808FC</vt:lpwstr>
  </property>
  <property fmtid="{D5CDD505-2E9C-101B-9397-08002B2CF9AE}" pid="3" name="KSOProductBuildVer">
    <vt:lpwstr>2052-11.1.0.13703</vt:lpwstr>
  </property>
</Properties>
</file>