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<sst xmlns="http://schemas.openxmlformats.org/spreadsheetml/2006/main" count="446" uniqueCount="214">
  <si>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</si>
  <si>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</si>
  <si>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</si>
  <si>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</si>
  <si>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</si>
  <si>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</si>
  <si>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</si>
  <si>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</si>
  <si>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</si>
  <si>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</si>
  <si>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</si>
  <si>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</si>
  <si>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</si>
  <si>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</si>
  <si>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</si>
  <si>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</si>
  <si>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</si>
  <si>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</si>
  <si>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</si>
  <si>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</si>
  <si>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</si>
  <si>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</si>
  <si>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</si>
  <si>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</si>
  <si>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</si>
  <si>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18945932952	</t>
  </si>
  <si>
    <t>Ctrip</t>
  </si>
  <si>
    <t>正常</t>
  </si>
  <si>
    <t>[曼谷]曼谷华昌传统酒店(Hua Chang Heritage Hotel Bangkok)(37197886)</t>
  </si>
  <si>
    <t>豪华房&lt;2人入住&gt;&lt;不退款&gt;</t>
  </si>
  <si>
    <t>USD</t>
  </si>
  <si>
    <t>Nee Heng/Kia</t>
  </si>
  <si>
    <t>CA5326230104USD</t>
  </si>
  <si>
    <t>未提现</t>
  </si>
  <si>
    <t>携程开票</t>
  </si>
  <si>
    <t xml:space="preserve">2685133	</t>
  </si>
  <si>
    <t xml:space="preserve">146105	</t>
  </si>
  <si>
    <t xml:space="preserve">21138448956	</t>
  </si>
  <si>
    <t>[曼谷]艺术酒店 (SHA Plus+)(Arte Hotel (SHA Plus+))(37201483)</t>
  </si>
  <si>
    <t>尊贵双床房&lt;2人入住&gt;&lt;不退款&gt;</t>
  </si>
  <si>
    <t>koon/yan ho</t>
  </si>
  <si>
    <t xml:space="preserve">	</t>
  </si>
  <si>
    <t xml:space="preserve">21240785595	</t>
  </si>
  <si>
    <t>[因佛内斯]摩尔峡谷酒店(Glen Mhor Hotel)(46875518)</t>
  </si>
  <si>
    <t>经典双人房&lt;2人入住&gt;&lt;不退款&gt;</t>
  </si>
  <si>
    <t>Horseman/Dave</t>
  </si>
  <si>
    <t xml:space="preserve">RES1042290	</t>
  </si>
  <si>
    <t xml:space="preserve">21413678072	</t>
  </si>
  <si>
    <t>[长滩岛]长滩岛极点酒店(Pinnacle Boracay)(39600626)</t>
  </si>
  <si>
    <t>豪华间&lt;2人入住&gt;&lt;不退款&gt;&lt;早餐&gt;</t>
  </si>
  <si>
    <t>Alejandrino/Ray,Alejandrino/Ray</t>
  </si>
  <si>
    <t xml:space="preserve">2734122	</t>
  </si>
  <si>
    <t>取消</t>
  </si>
  <si>
    <t xml:space="preserve">21470260493	</t>
  </si>
  <si>
    <t>[普吉岛]普吉岛维特度假酒店(SHA Extra Plus)(The Vijitt Resort Phuket (SHA Extra Plus))(37225759)</t>
  </si>
  <si>
    <t>豪华别墅&lt;2人入住&gt;&lt;不退款&gt;</t>
  </si>
  <si>
    <t>Wong/Ching Lam,Wong/Ching Lam</t>
  </si>
  <si>
    <t xml:space="preserve">2743706	</t>
  </si>
  <si>
    <t xml:space="preserve">31969	</t>
  </si>
  <si>
    <t xml:space="preserve">21477709090	</t>
  </si>
  <si>
    <t>[曼谷]素坤逸S31酒店 - SHA Extra Plus(S31 Sukhumvit Hotel - Sha Extra Plus)(37279512)</t>
  </si>
  <si>
    <t>豪华房（双人床或双床）&lt;2人入住&gt;&lt;不退款&gt;&lt;早餐&gt;</t>
  </si>
  <si>
    <t>LAU/KA HIN,PANG/YING TUNG</t>
  </si>
  <si>
    <t xml:space="preserve">2745563	</t>
  </si>
  <si>
    <t xml:space="preserve">21558480311	</t>
  </si>
  <si>
    <t>[曼谷]曼谷兰开斯特 (SHA Plus+)(Lancaster Bangkok)(37203773)</t>
  </si>
  <si>
    <t>MING YUI APPLE/NGAN,MING YUI APPLE/NGAN</t>
  </si>
  <si>
    <t xml:space="preserve">2755791	</t>
  </si>
  <si>
    <t xml:space="preserve">242759	</t>
  </si>
  <si>
    <t>退单</t>
  </si>
  <si>
    <t xml:space="preserve">21830309188	</t>
  </si>
  <si>
    <t>[东京]新宿华盛顿酒店(Shinjuku Washington Hotel)(44800713)</t>
  </si>
  <si>
    <t>标准双床房&lt;2人入住&gt;&lt;不适用日本客人&gt;&lt;不退款&gt;</t>
  </si>
  <si>
    <t>CHEN/LING</t>
  </si>
  <si>
    <t xml:space="preserve">2816424	</t>
  </si>
  <si>
    <t xml:space="preserve">21845442749	</t>
  </si>
  <si>
    <t>[吉隆坡]吉隆坡市中心宜必思酒店(ibis Kuala Lumpur City Centre)(37236181)</t>
  </si>
  <si>
    <t>标准双床房&lt;2人入住&gt;&lt;不退款&gt;</t>
  </si>
  <si>
    <t>Shubham/Shubham</t>
  </si>
  <si>
    <t xml:space="preserve">2831130	</t>
  </si>
  <si>
    <t xml:space="preserve">314574	</t>
  </si>
  <si>
    <t xml:space="preserve">999221869084249	</t>
  </si>
  <si>
    <t>[帕西市]阿斯托利亚广场(Astoria Plaza)(37202099)</t>
  </si>
  <si>
    <t>一间卧室套房&lt;2人入住&gt;&lt;不退款&gt;</t>
  </si>
  <si>
    <t>Jennifer Espiritu/Ma.,Jennifer Espiritu/Ma.</t>
  </si>
  <si>
    <t xml:space="preserve">2858868	</t>
  </si>
  <si>
    <t xml:space="preserve">363854	</t>
  </si>
  <si>
    <t xml:space="preserve">999221869101570	</t>
  </si>
  <si>
    <t>[马尼拉]马尼拉新海岸酒店(New Coast Hotel Manila)(37243256)</t>
  </si>
  <si>
    <t>高级房&lt;2人入住&gt;&lt;不退款&gt;</t>
  </si>
  <si>
    <t>KIM/SUNMAN,KIM/SUNMAN</t>
  </si>
  <si>
    <t xml:space="preserve">2858880	</t>
  </si>
  <si>
    <t xml:space="preserve">999221999674586	</t>
  </si>
  <si>
    <t>[东京]东京银座万怡酒店(Courtyard by Marriott Tokyo Ginza)(37198707)</t>
  </si>
  <si>
    <t>标准房&lt;2人入住&gt;&lt;不适用日本客人&gt;&lt;IBU黄金会员专享&gt;&lt;不退款&gt;</t>
  </si>
  <si>
    <t>ZHANG/JUNWU,ZHANG/SHENGSHENG</t>
  </si>
  <si>
    <t xml:space="preserve">2900050	</t>
  </si>
  <si>
    <t>，</t>
  </si>
  <si>
    <t>A230104105232481</t>
  </si>
  <si>
    <t>A230104105503481</t>
  </si>
  <si>
    <t>USD / HKD 当前参考汇率: 7.81393</t>
  </si>
  <si>
    <t>总计：4367 USD/
34123.43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</si>
  <si>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</si>
  <si>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</si>
  <si>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</si>
  <si>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</si>
  <si>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</si>
  <si>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</si>
  <si>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</si>
  <si>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</si>
  <si>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</si>
  <si>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</si>
  <si>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</si>
  <si>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</si>
  <si>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</si>
  <si>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</si>
  <si>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</si>
  <si>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</si>
  <si>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</si>
  <si>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</si>
  <si>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</si>
  <si>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2022-12-25</t>
  </si>
  <si>
    <t>2900050</t>
  </si>
  <si>
    <t>东京银座万怡酒店</t>
  </si>
  <si>
    <t>ZHANG JUNWU,ZHANG SHENGSHENG</t>
  </si>
  <si>
    <t>2022-12-29</t>
  </si>
  <si>
    <t>2023-01-01</t>
  </si>
  <si>
    <t>退房日周结</t>
  </si>
  <si>
    <t>14597.46</t>
  </si>
  <si>
    <t>2083.00</t>
  </si>
  <si>
    <t>0</t>
  </si>
  <si>
    <t>0.00</t>
  </si>
  <si>
    <t>携程盛景国际直连</t>
  </si>
  <si>
    <t>01.010677</t>
  </si>
  <si>
    <t>2022-12-26 08:16:54</t>
  </si>
  <si>
    <t>否</t>
  </si>
  <si>
    <t>汇智国际旅游发展有限公司</t>
  </si>
  <si>
    <t>直采</t>
  </si>
  <si>
    <t>日本</t>
  </si>
  <si>
    <t>2022-09-09</t>
  </si>
  <si>
    <t>2685133</t>
  </si>
  <si>
    <t>曼谷华昌传统酒店</t>
  </si>
  <si>
    <t>Nee Heng Kia</t>
  </si>
  <si>
    <t>2022-12-28</t>
  </si>
  <si>
    <t>2566.76</t>
  </si>
  <si>
    <t>368.00</t>
  </si>
  <si>
    <t>2022-09-10 16:38:35</t>
  </si>
  <si>
    <t>泰国</t>
  </si>
  <si>
    <t>2022-09-24</t>
  </si>
  <si>
    <t>2706709</t>
  </si>
  <si>
    <t>曼谷阿特酒店</t>
  </si>
  <si>
    <t>koon yan ho</t>
  </si>
  <si>
    <t>2022-12-27</t>
  </si>
  <si>
    <t>2394.01</t>
  </si>
  <si>
    <t>335.00</t>
  </si>
  <si>
    <t>71.00</t>
  </si>
  <si>
    <t>-263</t>
  </si>
  <si>
    <t>-1886</t>
  </si>
  <si>
    <t>2022-09-24 12:39:46</t>
  </si>
  <si>
    <t>直连</t>
  </si>
  <si>
    <t>2022-11-22</t>
  </si>
  <si>
    <t>2816424</t>
  </si>
  <si>
    <t>新宿华盛顿酒店</t>
  </si>
  <si>
    <t>CHEN LING</t>
  </si>
  <si>
    <t>2022-12-30</t>
  </si>
  <si>
    <t>4309.68</t>
  </si>
  <si>
    <t>600.00</t>
  </si>
  <si>
    <t>2022-11-22 19:31:36</t>
  </si>
  <si>
    <t>2022-12-09</t>
  </si>
  <si>
    <t>2858868</t>
  </si>
  <si>
    <t>雅士公寓式酒店</t>
  </si>
  <si>
    <t>Jennifer Espiritu Ma.,Jennifer Espiritu Ma.</t>
  </si>
  <si>
    <t>2022-12-31</t>
  </si>
  <si>
    <t>1019.72</t>
  </si>
  <si>
    <t>146.00</t>
  </si>
  <si>
    <t>2022-12-09 10:43:32</t>
  </si>
  <si>
    <t>菲律宾</t>
  </si>
  <si>
    <t>2022-10-23</t>
  </si>
  <si>
    <t>2755791</t>
  </si>
  <si>
    <t>曼谷兰开斯特</t>
  </si>
  <si>
    <t>MING YUI APPLE NGAN,MING YUI APPLE NGAN</t>
  </si>
  <si>
    <t>2869.81</t>
  </si>
  <si>
    <t>396.00</t>
  </si>
  <si>
    <t>2022-10-24 08:00:28</t>
  </si>
  <si>
    <t>2022-09-30</t>
  </si>
  <si>
    <t>2716637</t>
  </si>
  <si>
    <t>摩尔峡谷酒店</t>
  </si>
  <si>
    <t>Horseman Dave</t>
  </si>
  <si>
    <t>443.04</t>
  </si>
  <si>
    <t>62.00</t>
  </si>
  <si>
    <t>2022-09-30 05:11:59</t>
  </si>
  <si>
    <t>英国</t>
  </si>
  <si>
    <t>2022-10-18</t>
  </si>
  <si>
    <t>2745563</t>
  </si>
  <si>
    <t>素坤逸S31酒店 - SHA Extra Plus</t>
  </si>
  <si>
    <t>LAU KA HIN,PANG YING TUNG</t>
  </si>
  <si>
    <t>2523.64</t>
  </si>
  <si>
    <t>350.00</t>
  </si>
  <si>
    <t>2022-10-18 00:54:08</t>
  </si>
  <si>
    <t>2022-10-17</t>
  </si>
  <si>
    <t>2743706</t>
  </si>
  <si>
    <t>普吉岛维特度假酒店(SHA Plus+)</t>
  </si>
  <si>
    <t>Wong Ching Lam,Wong Ching Lam</t>
  </si>
  <si>
    <t>1737.71</t>
  </si>
  <si>
    <t>241.00</t>
  </si>
  <si>
    <t>2022-10-18 12:43:08</t>
  </si>
  <si>
    <t>2022-11-29</t>
  </si>
  <si>
    <t>2831130</t>
  </si>
  <si>
    <t>宜必思吉隆坡市中心酒店</t>
  </si>
  <si>
    <t>Shubham Shubham</t>
  </si>
  <si>
    <t>361.25</t>
  </si>
  <si>
    <t>50.00</t>
  </si>
  <si>
    <t>2022-11-29 11:04:20</t>
  </si>
  <si>
    <t>马来西亚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</si>
</sst>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11</xdr:col>
      <xdr:colOff>53340</xdr:colOff>
      <xdr:row>45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40480"/>
          <a:ext cx="7924800" cy="415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44923</v>
      </c>
      <c r="G2" s="6">
        <v>44927</v>
      </c>
      <c r="H2" s="4">
        <v>1</v>
      </c>
      <c r="I2" s="4">
        <v>4</v>
      </c>
      <c r="J2" s="4">
        <v>4</v>
      </c>
      <c r="K2" s="4" t="s">
        <v>30</v>
      </c>
      <c r="L2" s="4">
        <v>368</v>
      </c>
      <c r="M2" s="4">
        <v>368</v>
      </c>
      <c r="N2" s="4" t="s">
        <v>31</v>
      </c>
      <c r="O2" s="4" t="s">
        <v>32</v>
      </c>
      <c r="P2" s="4" t="s">
        <v>33</v>
      </c>
      <c r="Q2" s="4">
        <v>0</v>
      </c>
      <c r="R2" s="7">
        <v>44813</v>
      </c>
      <c r="S2" s="6">
        <v>44930</v>
      </c>
      <c r="T2" s="4" t="s">
        <v>34</v>
      </c>
      <c r="U2" s="4">
        <v>368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44922</v>
      </c>
      <c r="G3" s="6">
        <v>44927</v>
      </c>
      <c r="H3" s="4">
        <v>1</v>
      </c>
      <c r="I3" s="4">
        <v>5</v>
      </c>
      <c r="J3" s="4">
        <v>5</v>
      </c>
      <c r="K3" s="4" t="s">
        <v>30</v>
      </c>
      <c r="L3" s="4">
        <v>335</v>
      </c>
      <c r="M3" s="4">
        <v>335</v>
      </c>
      <c r="N3" s="4" t="s">
        <v>40</v>
      </c>
      <c r="O3" s="4" t="s">
        <v>32</v>
      </c>
      <c r="P3" s="4" t="s">
        <v>33</v>
      </c>
      <c r="Q3" s="4">
        <v>0</v>
      </c>
      <c r="R3" s="7">
        <v>44828</v>
      </c>
      <c r="S3" s="6">
        <v>44930</v>
      </c>
      <c r="T3" s="4" t="s">
        <v>34</v>
      </c>
      <c r="U3" s="4">
        <v>335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44926</v>
      </c>
      <c r="G4" s="6">
        <v>44927</v>
      </c>
      <c r="H4" s="4">
        <v>1</v>
      </c>
      <c r="I4" s="4">
        <v>1</v>
      </c>
      <c r="J4" s="4">
        <v>1</v>
      </c>
      <c r="K4" s="4" t="s">
        <v>30</v>
      </c>
      <c r="L4" s="4">
        <v>62</v>
      </c>
      <c r="M4" s="4">
        <v>62</v>
      </c>
      <c r="N4" s="4" t="s">
        <v>45</v>
      </c>
      <c r="O4" s="4" t="s">
        <v>32</v>
      </c>
      <c r="P4" s="4" t="s">
        <v>33</v>
      </c>
      <c r="Q4" s="4">
        <v>0</v>
      </c>
      <c r="R4" s="7">
        <v>44834</v>
      </c>
      <c r="S4" s="6">
        <v>44930</v>
      </c>
      <c r="T4" s="4" t="s">
        <v>34</v>
      </c>
      <c r="U4" s="4">
        <v>62</v>
      </c>
      <c r="V4" s="4">
        <v>0</v>
      </c>
      <c r="W4" s="4">
        <v>0</v>
      </c>
      <c r="X4" s="4" t="s">
        <v>41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44922</v>
      </c>
      <c r="G5" s="6">
        <v>44927</v>
      </c>
      <c r="H5" s="4">
        <v>1</v>
      </c>
      <c r="I5" s="4">
        <v>5</v>
      </c>
      <c r="J5" s="4">
        <v>5</v>
      </c>
      <c r="K5" s="4" t="s">
        <v>30</v>
      </c>
      <c r="L5" s="4">
        <v>440</v>
      </c>
      <c r="M5" s="4">
        <v>440</v>
      </c>
      <c r="N5" s="4" t="s">
        <v>50</v>
      </c>
      <c r="O5" s="4" t="s">
        <v>32</v>
      </c>
      <c r="P5" s="4" t="s">
        <v>33</v>
      </c>
      <c r="Q5" s="4">
        <v>0</v>
      </c>
      <c r="R5" s="7">
        <v>44845</v>
      </c>
      <c r="S5" s="6">
        <v>44930</v>
      </c>
      <c r="T5" s="4" t="s">
        <v>34</v>
      </c>
      <c r="U5" s="4">
        <v>440</v>
      </c>
      <c r="V5" s="4">
        <v>0</v>
      </c>
      <c r="W5" s="4">
        <v>0</v>
      </c>
      <c r="X5" s="4" t="s">
        <v>51</v>
      </c>
      <c r="Y5" s="4" t="s">
        <v>41</v>
      </c>
    </row>
    <row r="6" s="4" customFormat="1" spans="1:25">
      <c r="A6" s="4" t="s">
        <v>47</v>
      </c>
      <c r="B6" s="4" t="s">
        <v>26</v>
      </c>
      <c r="C6" s="4" t="s">
        <v>52</v>
      </c>
      <c r="D6" s="4" t="s">
        <v>48</v>
      </c>
      <c r="E6" s="4" t="s">
        <v>49</v>
      </c>
      <c r="F6" s="6">
        <v>44922</v>
      </c>
      <c r="G6" s="6">
        <v>44927</v>
      </c>
      <c r="H6" s="4">
        <v>1</v>
      </c>
      <c r="I6" s="4">
        <v>5</v>
      </c>
      <c r="J6" s="4">
        <v>5</v>
      </c>
      <c r="K6" s="4" t="s">
        <v>30</v>
      </c>
      <c r="L6" s="4">
        <v>-440</v>
      </c>
      <c r="M6" s="4">
        <v>-440</v>
      </c>
      <c r="N6" s="4" t="s">
        <v>50</v>
      </c>
      <c r="O6" s="4" t="s">
        <v>32</v>
      </c>
      <c r="P6" s="4" t="s">
        <v>33</v>
      </c>
      <c r="Q6" s="4">
        <v>0</v>
      </c>
      <c r="R6" s="7">
        <v>44845</v>
      </c>
      <c r="S6" s="6">
        <v>44930</v>
      </c>
      <c r="T6" s="4" t="s">
        <v>34</v>
      </c>
      <c r="U6" s="4">
        <v>-440</v>
      </c>
      <c r="V6" s="4">
        <v>0</v>
      </c>
      <c r="W6" s="4">
        <v>0</v>
      </c>
      <c r="X6" s="4" t="s">
        <v>51</v>
      </c>
      <c r="Y6" s="4" t="s">
        <v>41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44926</v>
      </c>
      <c r="G7" s="6">
        <v>44927</v>
      </c>
      <c r="H7" s="4">
        <v>1</v>
      </c>
      <c r="I7" s="4">
        <v>1</v>
      </c>
      <c r="J7" s="4">
        <v>1</v>
      </c>
      <c r="K7" s="4" t="s">
        <v>30</v>
      </c>
      <c r="L7" s="4">
        <v>241</v>
      </c>
      <c r="M7" s="4">
        <v>241</v>
      </c>
      <c r="N7" s="4" t="s">
        <v>56</v>
      </c>
      <c r="O7" s="4" t="s">
        <v>32</v>
      </c>
      <c r="P7" s="4" t="s">
        <v>33</v>
      </c>
      <c r="Q7" s="4">
        <v>0</v>
      </c>
      <c r="R7" s="7">
        <v>44851</v>
      </c>
      <c r="S7" s="6">
        <v>44930</v>
      </c>
      <c r="T7" s="4" t="s">
        <v>34</v>
      </c>
      <c r="U7" s="4">
        <v>241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44922</v>
      </c>
      <c r="G8" s="6">
        <v>44927</v>
      </c>
      <c r="H8" s="4">
        <v>1</v>
      </c>
      <c r="I8" s="4">
        <v>5</v>
      </c>
      <c r="J8" s="4">
        <v>5</v>
      </c>
      <c r="K8" s="4" t="s">
        <v>30</v>
      </c>
      <c r="L8" s="4">
        <v>350</v>
      </c>
      <c r="M8" s="4">
        <v>350</v>
      </c>
      <c r="N8" s="4" t="s">
        <v>62</v>
      </c>
      <c r="O8" s="4" t="s">
        <v>32</v>
      </c>
      <c r="P8" s="4" t="s">
        <v>33</v>
      </c>
      <c r="Q8" s="4">
        <v>0</v>
      </c>
      <c r="R8" s="7">
        <v>44852</v>
      </c>
      <c r="S8" s="6">
        <v>44930</v>
      </c>
      <c r="T8" s="4" t="s">
        <v>34</v>
      </c>
      <c r="U8" s="4">
        <v>350</v>
      </c>
      <c r="V8" s="4">
        <v>0</v>
      </c>
      <c r="W8" s="4">
        <v>0</v>
      </c>
      <c r="X8" s="4" t="s">
        <v>63</v>
      </c>
      <c r="Y8" s="4" t="s">
        <v>41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29</v>
      </c>
      <c r="F9" s="6">
        <v>44922</v>
      </c>
      <c r="G9" s="6">
        <v>44927</v>
      </c>
      <c r="H9" s="4">
        <v>1</v>
      </c>
      <c r="I9" s="4">
        <v>5</v>
      </c>
      <c r="J9" s="4">
        <v>5</v>
      </c>
      <c r="K9" s="4" t="s">
        <v>30</v>
      </c>
      <c r="L9" s="4">
        <v>396</v>
      </c>
      <c r="M9" s="4">
        <v>396</v>
      </c>
      <c r="N9" s="4" t="s">
        <v>66</v>
      </c>
      <c r="O9" s="4" t="s">
        <v>32</v>
      </c>
      <c r="P9" s="4" t="s">
        <v>33</v>
      </c>
      <c r="Q9" s="4">
        <v>0</v>
      </c>
      <c r="R9" s="7">
        <v>44857</v>
      </c>
      <c r="S9" s="6">
        <v>44930</v>
      </c>
      <c r="T9" s="4" t="s">
        <v>34</v>
      </c>
      <c r="U9" s="4">
        <v>396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37</v>
      </c>
      <c r="B10" s="4" t="s">
        <v>26</v>
      </c>
      <c r="C10" s="4" t="s">
        <v>69</v>
      </c>
      <c r="D10" s="4" t="s">
        <v>38</v>
      </c>
      <c r="E10" s="4" t="s">
        <v>39</v>
      </c>
      <c r="F10" s="6">
        <v>44922</v>
      </c>
      <c r="G10" s="6">
        <v>44927</v>
      </c>
      <c r="H10" s="4">
        <v>1</v>
      </c>
      <c r="I10" s="4">
        <v>5</v>
      </c>
      <c r="J10" s="4">
        <v>5</v>
      </c>
      <c r="K10" s="4" t="s">
        <v>30</v>
      </c>
      <c r="L10" s="4">
        <v>-264</v>
      </c>
      <c r="M10" s="4">
        <v>-264</v>
      </c>
      <c r="N10" s="4" t="s">
        <v>40</v>
      </c>
      <c r="O10" s="4" t="s">
        <v>32</v>
      </c>
      <c r="P10" s="4" t="s">
        <v>33</v>
      </c>
      <c r="Q10" s="4">
        <v>0</v>
      </c>
      <c r="R10" s="7">
        <v>44828</v>
      </c>
      <c r="S10" s="6">
        <v>44930</v>
      </c>
      <c r="T10" s="4" t="s">
        <v>34</v>
      </c>
      <c r="U10" s="4">
        <v>-264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44925</v>
      </c>
      <c r="G11" s="6">
        <v>44927</v>
      </c>
      <c r="H11" s="4">
        <v>1</v>
      </c>
      <c r="I11" s="4">
        <v>2</v>
      </c>
      <c r="J11" s="4">
        <v>2</v>
      </c>
      <c r="K11" s="4" t="s">
        <v>30</v>
      </c>
      <c r="L11" s="4">
        <v>600</v>
      </c>
      <c r="M11" s="4">
        <v>600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44887</v>
      </c>
      <c r="S11" s="6">
        <v>44930</v>
      </c>
      <c r="T11" s="4" t="s">
        <v>34</v>
      </c>
      <c r="U11" s="4">
        <v>600</v>
      </c>
      <c r="V11" s="4">
        <v>0</v>
      </c>
      <c r="W11" s="4">
        <v>0</v>
      </c>
      <c r="X11" s="4" t="s">
        <v>74</v>
      </c>
      <c r="Y11" s="4" t="s">
        <v>41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44926</v>
      </c>
      <c r="G12" s="6">
        <v>44927</v>
      </c>
      <c r="H12" s="4">
        <v>1</v>
      </c>
      <c r="I12" s="4">
        <v>1</v>
      </c>
      <c r="J12" s="4">
        <v>1</v>
      </c>
      <c r="K12" s="4" t="s">
        <v>30</v>
      </c>
      <c r="L12" s="4">
        <v>50</v>
      </c>
      <c r="M12" s="4">
        <v>50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44894</v>
      </c>
      <c r="S12" s="6">
        <v>44930</v>
      </c>
      <c r="T12" s="4" t="s">
        <v>34</v>
      </c>
      <c r="U12" s="4">
        <v>50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44926</v>
      </c>
      <c r="G13" s="6">
        <v>44927</v>
      </c>
      <c r="H13" s="4">
        <v>1</v>
      </c>
      <c r="I13" s="4">
        <v>1</v>
      </c>
      <c r="J13" s="4">
        <v>1</v>
      </c>
      <c r="K13" s="4" t="s">
        <v>30</v>
      </c>
      <c r="L13" s="4">
        <v>146</v>
      </c>
      <c r="M13" s="4">
        <v>146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44904</v>
      </c>
      <c r="S13" s="6">
        <v>44930</v>
      </c>
      <c r="T13" s="4" t="s">
        <v>34</v>
      </c>
      <c r="U13" s="4">
        <v>146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44925</v>
      </c>
      <c r="G14" s="6">
        <v>44927</v>
      </c>
      <c r="H14" s="4">
        <v>1</v>
      </c>
      <c r="I14" s="4">
        <v>2</v>
      </c>
      <c r="J14" s="4">
        <v>2</v>
      </c>
      <c r="K14" s="4" t="s">
        <v>30</v>
      </c>
      <c r="L14" s="4">
        <v>323</v>
      </c>
      <c r="M14" s="4">
        <v>323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44904</v>
      </c>
      <c r="S14" s="6">
        <v>44930</v>
      </c>
      <c r="T14" s="4" t="s">
        <v>34</v>
      </c>
      <c r="U14" s="4">
        <v>323</v>
      </c>
      <c r="V14" s="4">
        <v>0</v>
      </c>
      <c r="W14" s="4">
        <v>0</v>
      </c>
      <c r="X14" s="4" t="s">
        <v>91</v>
      </c>
      <c r="Y14" s="4" t="s">
        <v>41</v>
      </c>
    </row>
    <row r="15" s="4" customFormat="1" spans="1:25">
      <c r="A15" s="4" t="s">
        <v>87</v>
      </c>
      <c r="B15" s="4" t="s">
        <v>26</v>
      </c>
      <c r="C15" s="4" t="s">
        <v>52</v>
      </c>
      <c r="D15" s="4" t="s">
        <v>88</v>
      </c>
      <c r="E15" s="4" t="s">
        <v>89</v>
      </c>
      <c r="F15" s="6">
        <v>44925</v>
      </c>
      <c r="G15" s="6">
        <v>44927</v>
      </c>
      <c r="H15" s="4">
        <v>1</v>
      </c>
      <c r="I15" s="4">
        <v>2</v>
      </c>
      <c r="J15" s="4">
        <v>2</v>
      </c>
      <c r="K15" s="4" t="s">
        <v>30</v>
      </c>
      <c r="L15" s="4">
        <v>-323</v>
      </c>
      <c r="M15" s="4">
        <v>-323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44904</v>
      </c>
      <c r="S15" s="6">
        <v>44930</v>
      </c>
      <c r="T15" s="4" t="s">
        <v>34</v>
      </c>
      <c r="U15" s="4">
        <v>-323</v>
      </c>
      <c r="V15" s="4">
        <v>0</v>
      </c>
      <c r="W15" s="4">
        <v>0</v>
      </c>
      <c r="X15" s="4" t="s">
        <v>91</v>
      </c>
      <c r="Y15" s="4" t="s">
        <v>41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44924</v>
      </c>
      <c r="G16" s="6">
        <v>44927</v>
      </c>
      <c r="H16" s="4">
        <v>1</v>
      </c>
      <c r="I16" s="4">
        <v>3</v>
      </c>
      <c r="J16" s="4">
        <v>3</v>
      </c>
      <c r="K16" s="4" t="s">
        <v>30</v>
      </c>
      <c r="L16" s="4">
        <v>2083</v>
      </c>
      <c r="M16" s="4">
        <v>2083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44920</v>
      </c>
      <c r="S16" s="6">
        <v>44930</v>
      </c>
      <c r="T16" s="4" t="s">
        <v>34</v>
      </c>
      <c r="U16" s="4">
        <v>2083</v>
      </c>
      <c r="V16" s="4">
        <v>0</v>
      </c>
      <c r="W16" s="4">
        <v>0</v>
      </c>
      <c r="X16" s="4" t="s">
        <v>96</v>
      </c>
      <c r="Y16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7" sqref="A17:D20"/>
    </sheetView>
  </sheetViews>
  <sheetFormatPr defaultColWidth="10" defaultRowHeight="14.4"/>
  <cols>
    <col min="1" max="1" width="12.8888888888889" style="4"/>
    <col min="2" max="2" width="11.8888888888889" style="4"/>
    <col min="3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spans="1:9">
      <c r="A2" s="5">
        <v>18945932952</v>
      </c>
      <c r="B2" s="6">
        <v>44923</v>
      </c>
      <c r="C2" s="6">
        <v>44927</v>
      </c>
      <c r="D2" s="4">
        <v>368</v>
      </c>
      <c r="E2" s="4" t="str">
        <f>VLOOKUP(A2,HOP!A:L,12,0)</f>
        <v>368.00</v>
      </c>
      <c r="F2" s="4" t="str">
        <f>VLOOKUP(A2,HOP!A:C,3,0)</f>
        <v>2685133</v>
      </c>
      <c r="G2" s="4">
        <f>D2-E2</f>
        <v>0</v>
      </c>
      <c r="H2" s="4" t="str">
        <f>$H$1&amp;F2</f>
        <v>，2685133</v>
      </c>
      <c r="I2" s="4" t="str">
        <f>VLOOKUP(A2,HOP!A:U,21,0)</f>
        <v>直采</v>
      </c>
    </row>
    <row r="3" s="4" customFormat="1" spans="1:9">
      <c r="A3" s="5">
        <v>21138448956</v>
      </c>
      <c r="B3" s="6">
        <v>44922</v>
      </c>
      <c r="C3" s="6">
        <v>44927</v>
      </c>
      <c r="D3" s="4">
        <v>71</v>
      </c>
      <c r="E3" s="4" t="str">
        <f>VLOOKUP(A3,HOP!A:L,12,0)</f>
        <v>71.00</v>
      </c>
      <c r="F3" s="4" t="str">
        <f>VLOOKUP(A3,HOP!A:C,3,0)</f>
        <v>2706709</v>
      </c>
      <c r="G3" s="4">
        <f t="shared" ref="G3:G13" si="0">D3-E3</f>
        <v>0</v>
      </c>
      <c r="H3" s="4" t="str">
        <f t="shared" ref="H3:H13" si="1">$H$1&amp;F3</f>
        <v>，2706709</v>
      </c>
      <c r="I3" s="4" t="str">
        <f>VLOOKUP(A3,HOP!A:U,21,0)</f>
        <v>直连</v>
      </c>
    </row>
    <row r="4" s="4" customFormat="1" spans="1:9">
      <c r="A4" s="5">
        <v>21240785595</v>
      </c>
      <c r="B4" s="6">
        <v>44926</v>
      </c>
      <c r="C4" s="6">
        <v>44927</v>
      </c>
      <c r="D4" s="4">
        <v>62</v>
      </c>
      <c r="E4" s="4" t="str">
        <f>VLOOKUP(A4,HOP!A:L,12,0)</f>
        <v>62.00</v>
      </c>
      <c r="F4" s="4" t="str">
        <f>VLOOKUP(A4,HOP!A:C,3,0)</f>
        <v>2716637</v>
      </c>
      <c r="G4" s="4">
        <f t="shared" si="0"/>
        <v>0</v>
      </c>
      <c r="H4" s="4" t="str">
        <f t="shared" si="1"/>
        <v>，2716637</v>
      </c>
      <c r="I4" s="4" t="str">
        <f>VLOOKUP(A4,HOP!A:U,21,0)</f>
        <v>直连</v>
      </c>
    </row>
    <row r="5" s="4" customFormat="1" hidden="1" spans="1:9">
      <c r="A5" s="5">
        <v>21413678072</v>
      </c>
      <c r="B5" s="6">
        <v>44922</v>
      </c>
      <c r="C5" s="6">
        <v>44927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21470260493</v>
      </c>
      <c r="B6" s="6">
        <v>44926</v>
      </c>
      <c r="C6" s="6">
        <v>44927</v>
      </c>
      <c r="D6" s="4">
        <v>241</v>
      </c>
      <c r="E6" s="4" t="str">
        <f>VLOOKUP(A6,HOP!A:L,12,0)</f>
        <v>241.00</v>
      </c>
      <c r="F6" s="4" t="str">
        <f>VLOOKUP(A6,HOP!A:C,3,0)</f>
        <v>2743706</v>
      </c>
      <c r="G6" s="4">
        <f t="shared" si="0"/>
        <v>0</v>
      </c>
      <c r="H6" s="4" t="str">
        <f t="shared" si="1"/>
        <v>，2743706</v>
      </c>
      <c r="I6" s="4" t="str">
        <f>VLOOKUP(A6,HOP!A:U,21,0)</f>
        <v>直采</v>
      </c>
    </row>
    <row r="7" s="4" customFormat="1" spans="1:9">
      <c r="A7" s="5">
        <v>21477709090</v>
      </c>
      <c r="B7" s="6">
        <v>44922</v>
      </c>
      <c r="C7" s="6">
        <v>44927</v>
      </c>
      <c r="D7" s="4">
        <v>350</v>
      </c>
      <c r="E7" s="4" t="str">
        <f>VLOOKUP(A7,HOP!A:L,12,0)</f>
        <v>350.00</v>
      </c>
      <c r="F7" s="4" t="str">
        <f>VLOOKUP(A7,HOP!A:C,3,0)</f>
        <v>2745563</v>
      </c>
      <c r="G7" s="4">
        <f t="shared" si="0"/>
        <v>0</v>
      </c>
      <c r="H7" s="4" t="str">
        <f t="shared" si="1"/>
        <v>，2745563</v>
      </c>
      <c r="I7" s="4" t="str">
        <f>VLOOKUP(A7,HOP!A:U,21,0)</f>
        <v>直连</v>
      </c>
    </row>
    <row r="8" s="4" customFormat="1" spans="1:9">
      <c r="A8" s="5">
        <v>21558480311</v>
      </c>
      <c r="B8" s="6">
        <v>44922</v>
      </c>
      <c r="C8" s="6">
        <v>44927</v>
      </c>
      <c r="D8" s="4">
        <v>396</v>
      </c>
      <c r="E8" s="4" t="str">
        <f>VLOOKUP(A8,HOP!A:L,12,0)</f>
        <v>396.00</v>
      </c>
      <c r="F8" s="4" t="str">
        <f>VLOOKUP(A8,HOP!A:C,3,0)</f>
        <v>2755791</v>
      </c>
      <c r="G8" s="4">
        <f t="shared" si="0"/>
        <v>0</v>
      </c>
      <c r="H8" s="4" t="str">
        <f t="shared" si="1"/>
        <v>，2755791</v>
      </c>
      <c r="I8" s="4" t="str">
        <f>VLOOKUP(A8,HOP!A:U,21,0)</f>
        <v>直采</v>
      </c>
    </row>
    <row r="9" s="4" customFormat="1" spans="1:9">
      <c r="A9" s="5">
        <v>21830309188</v>
      </c>
      <c r="B9" s="6">
        <v>44925</v>
      </c>
      <c r="C9" s="6">
        <v>44927</v>
      </c>
      <c r="D9" s="4">
        <v>600</v>
      </c>
      <c r="E9" s="4" t="str">
        <f>VLOOKUP(A9,HOP!A:L,12,0)</f>
        <v>600.00</v>
      </c>
      <c r="F9" s="4" t="str">
        <f>VLOOKUP(A9,HOP!A:C,3,0)</f>
        <v>2816424</v>
      </c>
      <c r="G9" s="4">
        <f t="shared" si="0"/>
        <v>0</v>
      </c>
      <c r="H9" s="4" t="str">
        <f t="shared" si="1"/>
        <v>，2816424</v>
      </c>
      <c r="I9" s="4" t="str">
        <f>VLOOKUP(A9,HOP!A:U,21,0)</f>
        <v>直采</v>
      </c>
    </row>
    <row r="10" s="4" customFormat="1" spans="1:9">
      <c r="A10" s="5">
        <v>21845442749</v>
      </c>
      <c r="B10" s="6">
        <v>44926</v>
      </c>
      <c r="C10" s="6">
        <v>44927</v>
      </c>
      <c r="D10" s="4">
        <v>50</v>
      </c>
      <c r="E10" s="4" t="str">
        <f>VLOOKUP(A10,HOP!A:L,12,0)</f>
        <v>50.00</v>
      </c>
      <c r="F10" s="4" t="str">
        <f>VLOOKUP(A10,HOP!A:C,3,0)</f>
        <v>2831130</v>
      </c>
      <c r="G10" s="4">
        <f t="shared" si="0"/>
        <v>0</v>
      </c>
      <c r="H10" s="4" t="str">
        <f t="shared" si="1"/>
        <v>，2831130</v>
      </c>
      <c r="I10" s="4" t="str">
        <f>VLOOKUP(A10,HOP!A:U,21,0)</f>
        <v>直采</v>
      </c>
    </row>
    <row r="11" s="4" customFormat="1" spans="1:9">
      <c r="A11" s="5">
        <v>999221869084249</v>
      </c>
      <c r="B11" s="6">
        <v>44926</v>
      </c>
      <c r="C11" s="6">
        <v>44927</v>
      </c>
      <c r="D11" s="4">
        <v>146</v>
      </c>
      <c r="E11" s="4" t="str">
        <f>VLOOKUP(A11,HOP!A:L,12,0)</f>
        <v>146.00</v>
      </c>
      <c r="F11" s="4" t="str">
        <f>VLOOKUP(A11,HOP!A:C,3,0)</f>
        <v>2858868</v>
      </c>
      <c r="G11" s="4">
        <f t="shared" si="0"/>
        <v>0</v>
      </c>
      <c r="H11" s="4" t="str">
        <f t="shared" si="1"/>
        <v>，2858868</v>
      </c>
      <c r="I11" s="4" t="str">
        <f>VLOOKUP(A11,HOP!A:U,21,0)</f>
        <v>直采</v>
      </c>
    </row>
    <row r="12" s="4" customFormat="1" hidden="1" spans="1:9">
      <c r="A12" s="5">
        <v>999221869101570</v>
      </c>
      <c r="B12" s="6">
        <v>44925</v>
      </c>
      <c r="C12" s="6">
        <v>44927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999221999674586</v>
      </c>
      <c r="B13" s="6">
        <v>44924</v>
      </c>
      <c r="C13" s="6">
        <v>44927</v>
      </c>
      <c r="D13" s="4">
        <v>2083</v>
      </c>
      <c r="E13" s="4" t="str">
        <f>VLOOKUP(A13,HOP!A:L,12,0)</f>
        <v>2083.00</v>
      </c>
      <c r="F13" s="4" t="str">
        <f>VLOOKUP(A13,HOP!A:C,3,0)</f>
        <v>2900050</v>
      </c>
      <c r="G13" s="4">
        <f t="shared" si="0"/>
        <v>0</v>
      </c>
      <c r="H13" s="4" t="str">
        <f t="shared" si="1"/>
        <v>，2900050</v>
      </c>
      <c r="I13" s="4" t="str">
        <f>VLOOKUP(A13,HOP!A:U,21,0)</f>
        <v>直采</v>
      </c>
    </row>
    <row r="15" spans="4:4">
      <c r="D15" s="4">
        <f>SUM(D2:D14)</f>
        <v>4367</v>
      </c>
    </row>
    <row r="17" spans="1:4">
      <c r="A17" s="4" t="s">
        <v>98</v>
      </c>
      <c r="C17" s="4">
        <v>3884</v>
      </c>
      <c r="D17" s="4">
        <v>30349.3</v>
      </c>
    </row>
    <row r="18" spans="1:4">
      <c r="A18" s="4" t="s">
        <v>99</v>
      </c>
      <c r="C18" s="4">
        <v>483</v>
      </c>
      <c r="D18" s="4">
        <v>3774.13</v>
      </c>
    </row>
    <row r="19" spans="1:4">
      <c r="A19" s="4" t="s">
        <v>100</v>
      </c>
      <c r="C19" s="4">
        <f>SUBTOTAL(9,C17:C18)</f>
        <v>4367</v>
      </c>
      <c r="D19" s="4">
        <f>SUBTOTAL(9,D17:D18)</f>
        <v>34123.43</v>
      </c>
    </row>
    <row r="20" spans="1:1">
      <c r="A20" s="4" t="s">
        <v>101</v>
      </c>
    </row>
  </sheetData>
  <autoFilter ref="A1:X13">
    <filterColumn colId="3">
      <filters>
        <filter val="50"/>
        <filter val="350"/>
        <filter val="600"/>
        <filter val="71"/>
        <filter val="241"/>
        <filter val="62"/>
        <filter val="2083"/>
        <filter val="146"/>
        <filter val="396"/>
        <filter val="3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999221999674586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30</v>
      </c>
      <c r="K2" s="1" t="s">
        <v>129</v>
      </c>
      <c r="L2" s="1" t="s">
        <v>129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  <c r="V2" s="1" t="s">
        <v>138</v>
      </c>
    </row>
    <row r="3" s="1" customFormat="1" spans="1:22">
      <c r="A3" s="3">
        <v>18945932952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126</v>
      </c>
      <c r="H3" s="1" t="s">
        <v>127</v>
      </c>
      <c r="I3" s="1" t="s">
        <v>144</v>
      </c>
      <c r="J3" s="1" t="s">
        <v>30</v>
      </c>
      <c r="K3" s="1" t="s">
        <v>145</v>
      </c>
      <c r="L3" s="1" t="s">
        <v>145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146</v>
      </c>
      <c r="S3" s="1" t="s">
        <v>135</v>
      </c>
      <c r="T3" s="1" t="s">
        <v>136</v>
      </c>
      <c r="U3" s="1" t="s">
        <v>137</v>
      </c>
      <c r="V3" s="1" t="s">
        <v>147</v>
      </c>
    </row>
    <row r="4" s="1" customFormat="1" spans="1:22">
      <c r="A4" s="3">
        <v>21138448956</v>
      </c>
      <c r="B4" s="1" t="s">
        <v>148</v>
      </c>
      <c r="C4" s="1" t="s">
        <v>149</v>
      </c>
      <c r="D4" s="1" t="s">
        <v>150</v>
      </c>
      <c r="E4" s="1" t="s">
        <v>151</v>
      </c>
      <c r="F4" s="1" t="s">
        <v>152</v>
      </c>
      <c r="G4" s="1" t="s">
        <v>126</v>
      </c>
      <c r="H4" s="1" t="s">
        <v>127</v>
      </c>
      <c r="I4" s="1" t="s">
        <v>153</v>
      </c>
      <c r="J4" s="1" t="s">
        <v>30</v>
      </c>
      <c r="K4" s="1" t="s">
        <v>154</v>
      </c>
      <c r="L4" s="1" t="s">
        <v>155</v>
      </c>
      <c r="M4" s="1" t="s">
        <v>156</v>
      </c>
      <c r="N4" s="1" t="s">
        <v>157</v>
      </c>
      <c r="O4" s="1" t="s">
        <v>131</v>
      </c>
      <c r="P4" s="1" t="s">
        <v>132</v>
      </c>
      <c r="Q4" s="1" t="s">
        <v>133</v>
      </c>
      <c r="R4" s="1" t="s">
        <v>158</v>
      </c>
      <c r="S4" s="1" t="s">
        <v>135</v>
      </c>
      <c r="T4" s="1" t="s">
        <v>136</v>
      </c>
      <c r="U4" s="1" t="s">
        <v>159</v>
      </c>
      <c r="V4" s="1" t="s">
        <v>147</v>
      </c>
    </row>
    <row r="5" s="1" customFormat="1" spans="1:22">
      <c r="A5" s="3">
        <v>21830309188</v>
      </c>
      <c r="B5" s="1" t="s">
        <v>160</v>
      </c>
      <c r="C5" s="1" t="s">
        <v>161</v>
      </c>
      <c r="D5" s="1" t="s">
        <v>162</v>
      </c>
      <c r="E5" s="1" t="s">
        <v>163</v>
      </c>
      <c r="F5" s="1" t="s">
        <v>164</v>
      </c>
      <c r="G5" s="1" t="s">
        <v>126</v>
      </c>
      <c r="H5" s="1" t="s">
        <v>127</v>
      </c>
      <c r="I5" s="1" t="s">
        <v>165</v>
      </c>
      <c r="J5" s="1" t="s">
        <v>30</v>
      </c>
      <c r="K5" s="1" t="s">
        <v>166</v>
      </c>
      <c r="L5" s="1" t="s">
        <v>166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167</v>
      </c>
      <c r="S5" s="1" t="s">
        <v>135</v>
      </c>
      <c r="T5" s="1" t="s">
        <v>136</v>
      </c>
      <c r="U5" s="1" t="s">
        <v>137</v>
      </c>
      <c r="V5" s="1" t="s">
        <v>138</v>
      </c>
    </row>
    <row r="6" s="1" customFormat="1" spans="1:22">
      <c r="A6" s="3">
        <v>999221869084249</v>
      </c>
      <c r="B6" s="1" t="s">
        <v>168</v>
      </c>
      <c r="C6" s="1" t="s">
        <v>169</v>
      </c>
      <c r="D6" s="1" t="s">
        <v>170</v>
      </c>
      <c r="E6" s="1" t="s">
        <v>171</v>
      </c>
      <c r="F6" s="1" t="s">
        <v>172</v>
      </c>
      <c r="G6" s="1" t="s">
        <v>126</v>
      </c>
      <c r="H6" s="1" t="s">
        <v>127</v>
      </c>
      <c r="I6" s="1" t="s">
        <v>173</v>
      </c>
      <c r="J6" s="1" t="s">
        <v>30</v>
      </c>
      <c r="K6" s="1" t="s">
        <v>174</v>
      </c>
      <c r="L6" s="1" t="s">
        <v>174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175</v>
      </c>
      <c r="S6" s="1" t="s">
        <v>135</v>
      </c>
      <c r="T6" s="1" t="s">
        <v>136</v>
      </c>
      <c r="U6" s="1" t="s">
        <v>137</v>
      </c>
      <c r="V6" s="1" t="s">
        <v>176</v>
      </c>
    </row>
    <row r="7" s="1" customFormat="1" spans="1:22">
      <c r="A7" s="3">
        <v>21558480311</v>
      </c>
      <c r="B7" s="1" t="s">
        <v>177</v>
      </c>
      <c r="C7" s="1" t="s">
        <v>178</v>
      </c>
      <c r="D7" s="1" t="s">
        <v>179</v>
      </c>
      <c r="E7" s="1" t="s">
        <v>180</v>
      </c>
      <c r="F7" s="1" t="s">
        <v>152</v>
      </c>
      <c r="G7" s="1" t="s">
        <v>126</v>
      </c>
      <c r="H7" s="1" t="s">
        <v>127</v>
      </c>
      <c r="I7" s="1" t="s">
        <v>181</v>
      </c>
      <c r="J7" s="1" t="s">
        <v>30</v>
      </c>
      <c r="K7" s="1" t="s">
        <v>182</v>
      </c>
      <c r="L7" s="1" t="s">
        <v>182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183</v>
      </c>
      <c r="S7" s="1" t="s">
        <v>135</v>
      </c>
      <c r="T7" s="1" t="s">
        <v>136</v>
      </c>
      <c r="U7" s="1" t="s">
        <v>137</v>
      </c>
      <c r="V7" s="1" t="s">
        <v>147</v>
      </c>
    </row>
    <row r="8" s="1" customFormat="1" spans="1:22">
      <c r="A8" s="3">
        <v>21240785595</v>
      </c>
      <c r="B8" s="1" t="s">
        <v>184</v>
      </c>
      <c r="C8" s="1" t="s">
        <v>185</v>
      </c>
      <c r="D8" s="1" t="s">
        <v>186</v>
      </c>
      <c r="E8" s="1" t="s">
        <v>187</v>
      </c>
      <c r="F8" s="1" t="s">
        <v>172</v>
      </c>
      <c r="G8" s="1" t="s">
        <v>126</v>
      </c>
      <c r="H8" s="1" t="s">
        <v>127</v>
      </c>
      <c r="I8" s="1" t="s">
        <v>188</v>
      </c>
      <c r="J8" s="1" t="s">
        <v>30</v>
      </c>
      <c r="K8" s="1" t="s">
        <v>189</v>
      </c>
      <c r="L8" s="1" t="s">
        <v>189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190</v>
      </c>
      <c r="S8" s="1" t="s">
        <v>135</v>
      </c>
      <c r="T8" s="1" t="s">
        <v>136</v>
      </c>
      <c r="U8" s="1" t="s">
        <v>159</v>
      </c>
      <c r="V8" s="1" t="s">
        <v>191</v>
      </c>
    </row>
    <row r="9" s="1" customFormat="1" spans="1:22">
      <c r="A9" s="3">
        <v>21477709090</v>
      </c>
      <c r="B9" s="1" t="s">
        <v>192</v>
      </c>
      <c r="C9" s="1" t="s">
        <v>193</v>
      </c>
      <c r="D9" s="1" t="s">
        <v>194</v>
      </c>
      <c r="E9" s="1" t="s">
        <v>195</v>
      </c>
      <c r="F9" s="1" t="s">
        <v>152</v>
      </c>
      <c r="G9" s="1" t="s">
        <v>126</v>
      </c>
      <c r="H9" s="1" t="s">
        <v>127</v>
      </c>
      <c r="I9" s="1" t="s">
        <v>196</v>
      </c>
      <c r="J9" s="1" t="s">
        <v>30</v>
      </c>
      <c r="K9" s="1" t="s">
        <v>197</v>
      </c>
      <c r="L9" s="1" t="s">
        <v>197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133</v>
      </c>
      <c r="R9" s="1" t="s">
        <v>198</v>
      </c>
      <c r="S9" s="1" t="s">
        <v>135</v>
      </c>
      <c r="T9" s="1" t="s">
        <v>136</v>
      </c>
      <c r="U9" s="1" t="s">
        <v>159</v>
      </c>
      <c r="V9" s="1" t="s">
        <v>147</v>
      </c>
    </row>
    <row r="10" s="1" customFormat="1" spans="1:22">
      <c r="A10" s="3">
        <v>21470260493</v>
      </c>
      <c r="B10" s="1" t="s">
        <v>199</v>
      </c>
      <c r="C10" s="1" t="s">
        <v>200</v>
      </c>
      <c r="D10" s="1" t="s">
        <v>201</v>
      </c>
      <c r="E10" s="1" t="s">
        <v>202</v>
      </c>
      <c r="F10" s="1" t="s">
        <v>172</v>
      </c>
      <c r="G10" s="1" t="s">
        <v>126</v>
      </c>
      <c r="H10" s="1" t="s">
        <v>127</v>
      </c>
      <c r="I10" s="1" t="s">
        <v>203</v>
      </c>
      <c r="J10" s="1" t="s">
        <v>30</v>
      </c>
      <c r="K10" s="1" t="s">
        <v>204</v>
      </c>
      <c r="L10" s="1" t="s">
        <v>204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133</v>
      </c>
      <c r="R10" s="1" t="s">
        <v>205</v>
      </c>
      <c r="S10" s="1" t="s">
        <v>135</v>
      </c>
      <c r="T10" s="1" t="s">
        <v>136</v>
      </c>
      <c r="U10" s="1" t="s">
        <v>137</v>
      </c>
      <c r="V10" s="1" t="s">
        <v>147</v>
      </c>
    </row>
    <row r="11" s="1" customFormat="1" spans="1:22">
      <c r="A11" s="3">
        <v>21845442749</v>
      </c>
      <c r="B11" s="1" t="s">
        <v>206</v>
      </c>
      <c r="C11" s="1" t="s">
        <v>207</v>
      </c>
      <c r="D11" s="1" t="s">
        <v>208</v>
      </c>
      <c r="E11" s="1" t="s">
        <v>209</v>
      </c>
      <c r="F11" s="1" t="s">
        <v>172</v>
      </c>
      <c r="G11" s="1" t="s">
        <v>126</v>
      </c>
      <c r="H11" s="1" t="s">
        <v>127</v>
      </c>
      <c r="I11" s="1" t="s">
        <v>210</v>
      </c>
      <c r="J11" s="1" t="s">
        <v>30</v>
      </c>
      <c r="K11" s="1" t="s">
        <v>211</v>
      </c>
      <c r="L11" s="1" t="s">
        <v>211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133</v>
      </c>
      <c r="R11" s="1" t="s">
        <v>212</v>
      </c>
      <c r="S11" s="1" t="s">
        <v>135</v>
      </c>
      <c r="T11" s="1" t="s">
        <v>136</v>
      </c>
      <c r="U11" s="1" t="s">
        <v>137</v>
      </c>
      <c r="V11" s="1" t="s">
        <v>213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2023-01-04T02:44:00Z</dcterms:created>
  <dcterms:modified xsi:type="dcterms:W3CDTF">2023-01-04T02:57:17Z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83ECBF67DBCC4722BD75B7A2B8AE7F12</vt:lpwstr>
  </property>
  <property fmtid="{D5CDD505-2E9C-101B-9397-08002B2CF9AE}" pid="3" name="KSOProductBuildVer">
    <vt:lpwstr>2052-11.1.0.13703</vt:lpwstr>
  </property>
</Properties>
</file>