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<sst xmlns="http://schemas.openxmlformats.org/spreadsheetml/2006/main" count="154" uniqueCount="100">
  <si>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</si>
  <si>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</si>
  <si>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</si>
  <si>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</si>
  <si>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</si>
  <si>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</si>
  <si>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</si>
  <si>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</si>
  <si>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</si>
  <si>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</si>
  <si>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</si>
  <si>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</si>
  <si>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</si>
  <si>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</si>
  <si>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</si>
  <si>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</si>
  <si>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</si>
  <si>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</si>
  <si>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</si>
  <si>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</si>
  <si>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</si>
  <si>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</si>
  <si>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</si>
  <si>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</si>
  <si>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</si>
  <si>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999221962731531	</t>
  </si>
  <si>
    <t>Ctrip</t>
  </si>
  <si>
    <t>正常</t>
  </si>
  <si>
    <t>[台北]台北花园大酒店(Taipei Garden Hotel)(80941308)</t>
  </si>
  <si>
    <t>雅致双床房&lt;至多8间&gt;&lt;2人入住&gt;&lt;早餐&gt;</t>
  </si>
  <si>
    <t>CNY</t>
  </si>
  <si>
    <t>Li Ya Wen/Li Ya Wen,Li Ya Wen/Li Ya Wen</t>
  </si>
  <si>
    <t>CA13744230105CNY</t>
  </si>
  <si>
    <t>未提现</t>
  </si>
  <si>
    <t>携程开票</t>
  </si>
  <si>
    <t xml:space="preserve">2887297	</t>
  </si>
  <si>
    <t xml:space="preserve">	</t>
  </si>
  <si>
    <t xml:space="preserve">999221962863960	</t>
  </si>
  <si>
    <t>[高雄]高雄喜迎旅店(Greet Inn)(80941634)</t>
  </si>
  <si>
    <t>豪华双人房&lt;至多8间&gt;&lt;2人入住&gt;&lt;早餐&gt;</t>
  </si>
  <si>
    <t>CHIANG/HSINYI</t>
  </si>
  <si>
    <t xml:space="preserve">2887387	</t>
  </si>
  <si>
    <t xml:space="preserve">acknowledged	</t>
  </si>
  <si>
    <t xml:space="preserve">999221967503247	</t>
  </si>
  <si>
    <t>[香港]香港九龙东智选假日酒店(Holiday Inn Express Hong Kong Kowloon East)(80247431)</t>
  </si>
  <si>
    <t>标准客房&lt;至多8间&gt;&lt;2人入住&gt;&lt;早餐&gt;</t>
  </si>
  <si>
    <t>IP/PANG</t>
  </si>
  <si>
    <t xml:space="preserve">2888559	</t>
  </si>
  <si>
    <t xml:space="preserve">2759308	</t>
  </si>
  <si>
    <t>，</t>
  </si>
  <si>
    <t xml:space="preserve"> 2256 CNY</t>
  </si>
  <si>
    <t>A230105094421481</t>
  </si>
  <si>
    <t>总计：2256元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</si>
  <si>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</si>
  <si>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</si>
  <si>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</si>
  <si>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</si>
  <si>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</si>
  <si>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</si>
  <si>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</si>
  <si>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</si>
  <si>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</si>
  <si>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</si>
  <si>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</si>
  <si>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</si>
  <si>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</si>
  <si>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</si>
  <si>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</si>
  <si>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</si>
  <si>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</si>
  <si>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</si>
  <si>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</si>
  <si>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2022-12-20</t>
  </si>
  <si>
    <t>2888559</t>
  </si>
  <si>
    <t>香港九龙东智选假日酒店</t>
  </si>
  <si>
    <t>IP PANG</t>
  </si>
  <si>
    <t>2022-12-21</t>
  </si>
  <si>
    <t>退房日月结</t>
  </si>
  <si>
    <t>721.00</t>
  </si>
  <si>
    <t>RMB</t>
  </si>
  <si>
    <t>0</t>
  </si>
  <si>
    <t>0.00</t>
  </si>
  <si>
    <t>携程汇登国内直连</t>
  </si>
  <si>
    <t>01.011264</t>
  </si>
  <si>
    <t>2022-12-20 15:17:11</t>
  </si>
  <si>
    <t>否</t>
  </si>
  <si>
    <t>广州汇登信息科技有限公司</t>
  </si>
  <si>
    <t>直连</t>
  </si>
  <si>
    <t>中国</t>
  </si>
  <si>
    <t>2887387</t>
  </si>
  <si>
    <t>高雄喜迎旅店</t>
  </si>
  <si>
    <t>CHIANG HSINYI</t>
  </si>
  <si>
    <t>625.00</t>
  </si>
  <si>
    <t>2022-12-20 08:14:42</t>
  </si>
  <si>
    <t>2022-12-19</t>
  </si>
  <si>
    <t>2887297</t>
  </si>
  <si>
    <t>台北花园大酒店</t>
  </si>
  <si>
    <t>Li Ya Wen Li Ya Wen,Li Ya Wen Li Ya Wen</t>
  </si>
  <si>
    <t>910.00</t>
  </si>
  <si>
    <t>2022-12-19 23:03:17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</si>
</sst>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44915</v>
      </c>
      <c r="G2" s="6">
        <v>44916</v>
      </c>
      <c r="H2" s="4">
        <v>1</v>
      </c>
      <c r="I2" s="4">
        <v>1</v>
      </c>
      <c r="J2" s="4">
        <v>1</v>
      </c>
      <c r="K2" s="4" t="s">
        <v>30</v>
      </c>
      <c r="L2" s="4">
        <v>910</v>
      </c>
      <c r="M2" s="4">
        <v>910</v>
      </c>
      <c r="N2" s="4" t="s">
        <v>31</v>
      </c>
      <c r="O2" s="4" t="s">
        <v>32</v>
      </c>
      <c r="P2" s="4" t="s">
        <v>33</v>
      </c>
      <c r="Q2" s="4">
        <v>0</v>
      </c>
      <c r="R2" s="7">
        <v>44914</v>
      </c>
      <c r="S2" s="6">
        <v>44931</v>
      </c>
      <c r="T2" s="4" t="s">
        <v>34</v>
      </c>
      <c r="U2" s="4">
        <v>910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44915</v>
      </c>
      <c r="G3" s="6">
        <v>44916</v>
      </c>
      <c r="H3" s="4">
        <v>1</v>
      </c>
      <c r="I3" s="4">
        <v>1</v>
      </c>
      <c r="J3" s="4">
        <v>1</v>
      </c>
      <c r="K3" s="4" t="s">
        <v>30</v>
      </c>
      <c r="L3" s="4">
        <v>625</v>
      </c>
      <c r="M3" s="4">
        <v>625</v>
      </c>
      <c r="N3" s="4" t="s">
        <v>40</v>
      </c>
      <c r="O3" s="4" t="s">
        <v>32</v>
      </c>
      <c r="P3" s="4" t="s">
        <v>33</v>
      </c>
      <c r="Q3" s="4">
        <v>0</v>
      </c>
      <c r="R3" s="7">
        <v>44915</v>
      </c>
      <c r="S3" s="6">
        <v>44931</v>
      </c>
      <c r="T3" s="4" t="s">
        <v>34</v>
      </c>
      <c r="U3" s="4">
        <v>625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44915</v>
      </c>
      <c r="G4" s="6">
        <v>44916</v>
      </c>
      <c r="H4" s="4">
        <v>1</v>
      </c>
      <c r="I4" s="4">
        <v>1</v>
      </c>
      <c r="J4" s="4">
        <v>1</v>
      </c>
      <c r="K4" s="4" t="s">
        <v>30</v>
      </c>
      <c r="L4" s="4">
        <v>721</v>
      </c>
      <c r="M4" s="4">
        <v>721</v>
      </c>
      <c r="N4" s="4" t="s">
        <v>46</v>
      </c>
      <c r="O4" s="4" t="s">
        <v>32</v>
      </c>
      <c r="P4" s="4" t="s">
        <v>33</v>
      </c>
      <c r="Q4" s="4">
        <v>0</v>
      </c>
      <c r="R4" s="7">
        <v>44915</v>
      </c>
      <c r="S4" s="6">
        <v>44931</v>
      </c>
      <c r="T4" s="4" t="s">
        <v>34</v>
      </c>
      <c r="U4" s="4">
        <v>721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10" defaultRowHeight="14.4"/>
  <cols>
    <col min="1" max="1" width="12.8888888888889" style="4"/>
    <col min="2" max="3" width="11.8888888888889" style="4"/>
    <col min="4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999221962731531</v>
      </c>
      <c r="B2" s="6">
        <v>44915</v>
      </c>
      <c r="C2" s="6">
        <v>44916</v>
      </c>
      <c r="D2" s="4">
        <v>910</v>
      </c>
      <c r="E2" s="4" t="str">
        <f>VLOOKUP(A2,HOP!A:L,12,0)</f>
        <v>910.00</v>
      </c>
      <c r="F2" s="4" t="str">
        <f>VLOOKUP(A2,HOP!A:C,3,0)</f>
        <v>2887297</v>
      </c>
      <c r="G2" s="4">
        <f>D2-E2</f>
        <v>0</v>
      </c>
      <c r="H2" s="4" t="str">
        <f>$H$1&amp;F2</f>
        <v>，2887297</v>
      </c>
      <c r="I2" s="4" t="str">
        <f>VLOOKUP(A2,HOP!A:U,21,0)</f>
        <v>直连</v>
      </c>
    </row>
    <row r="3" s="4" customFormat="1" spans="1:9">
      <c r="A3" s="5">
        <v>999221962863960</v>
      </c>
      <c r="B3" s="6">
        <v>44915</v>
      </c>
      <c r="C3" s="6">
        <v>44916</v>
      </c>
      <c r="D3" s="4">
        <v>625</v>
      </c>
      <c r="E3" s="4" t="str">
        <f>VLOOKUP(A3,HOP!A:L,12,0)</f>
        <v>625.00</v>
      </c>
      <c r="F3" s="4" t="str">
        <f>VLOOKUP(A3,HOP!A:C,3,0)</f>
        <v>2887387</v>
      </c>
      <c r="G3" s="4">
        <f>D3-E3</f>
        <v>0</v>
      </c>
      <c r="H3" s="4" t="str">
        <f>$H$1&amp;F3</f>
        <v>，2887387</v>
      </c>
      <c r="I3" s="4" t="str">
        <f>VLOOKUP(A3,HOP!A:U,21,0)</f>
        <v>直连</v>
      </c>
    </row>
    <row r="4" s="4" customFormat="1" spans="1:9">
      <c r="A4" s="5">
        <v>999221967503247</v>
      </c>
      <c r="B4" s="6">
        <v>44915</v>
      </c>
      <c r="C4" s="6">
        <v>44916</v>
      </c>
      <c r="D4" s="4">
        <v>721</v>
      </c>
      <c r="E4" s="4" t="str">
        <f>VLOOKUP(A4,HOP!A:L,12,0)</f>
        <v>721.00</v>
      </c>
      <c r="F4" s="4" t="str">
        <f>VLOOKUP(A4,HOP!A:C,3,0)</f>
        <v>2888559</v>
      </c>
      <c r="G4" s="4">
        <f>D4-E4</f>
        <v>0</v>
      </c>
      <c r="H4" s="4" t="str">
        <f>$H$1&amp;F4</f>
        <v>，2888559</v>
      </c>
      <c r="I4" s="4" t="str">
        <f>VLOOKUP(A4,HOP!A:U,21,0)</f>
        <v>直连</v>
      </c>
    </row>
    <row r="6" spans="4:4">
      <c r="D6" s="4">
        <f>SUM(D2:D5)</f>
        <v>2256</v>
      </c>
    </row>
    <row r="7" spans="4:4">
      <c r="D7" s="4" t="s">
        <v>50</v>
      </c>
    </row>
    <row r="11" spans="1:1">
      <c r="A11" s="4" t="s">
        <v>51</v>
      </c>
    </row>
    <row r="12" spans="1:1">
      <c r="A12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999221967503247</v>
      </c>
      <c r="B2" s="1" t="s">
        <v>72</v>
      </c>
      <c r="C2" s="1" t="s">
        <v>73</v>
      </c>
      <c r="D2" s="1" t="s">
        <v>74</v>
      </c>
      <c r="E2" s="1" t="s">
        <v>75</v>
      </c>
      <c r="F2" s="1" t="s">
        <v>72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999221962863960</v>
      </c>
      <c r="B3" s="1" t="s">
        <v>72</v>
      </c>
      <c r="C3" s="1" t="s">
        <v>89</v>
      </c>
      <c r="D3" s="1" t="s">
        <v>90</v>
      </c>
      <c r="E3" s="1" t="s">
        <v>91</v>
      </c>
      <c r="F3" s="1" t="s">
        <v>72</v>
      </c>
      <c r="G3" s="1" t="s">
        <v>76</v>
      </c>
      <c r="H3" s="1" t="s">
        <v>77</v>
      </c>
      <c r="I3" s="1" t="s">
        <v>92</v>
      </c>
      <c r="J3" s="1" t="s">
        <v>79</v>
      </c>
      <c r="K3" s="1" t="s">
        <v>92</v>
      </c>
      <c r="L3" s="1" t="s">
        <v>92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93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999221962731531</v>
      </c>
      <c r="B4" s="1" t="s">
        <v>94</v>
      </c>
      <c r="C4" s="1" t="s">
        <v>95</v>
      </c>
      <c r="D4" s="1" t="s">
        <v>96</v>
      </c>
      <c r="E4" s="1" t="s">
        <v>97</v>
      </c>
      <c r="F4" s="1" t="s">
        <v>72</v>
      </c>
      <c r="G4" s="1" t="s">
        <v>76</v>
      </c>
      <c r="H4" s="1" t="s">
        <v>77</v>
      </c>
      <c r="I4" s="1" t="s">
        <v>98</v>
      </c>
      <c r="J4" s="1" t="s">
        <v>79</v>
      </c>
      <c r="K4" s="1" t="s">
        <v>98</v>
      </c>
      <c r="L4" s="1" t="s">
        <v>98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99</v>
      </c>
      <c r="S4" s="1" t="s">
        <v>85</v>
      </c>
      <c r="T4" s="1" t="s">
        <v>86</v>
      </c>
      <c r="U4" s="1" t="s">
        <v>87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2023-01-05T01:41:00Z</dcterms:created>
  <dcterms:modified xsi:type="dcterms:W3CDTF">2023-01-05T01:45:09Z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D6B3A5EF12EC442B8ABE8D1E98A8EF50</vt:lpwstr>
  </property>
  <property fmtid="{D5CDD505-2E9C-101B-9397-08002B2CF9AE}" pid="3" name="KSOProductBuildVer">
    <vt:lpwstr>2052-11.1.0.13703</vt:lpwstr>
  </property>
</Properties>
</file>