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<sst xmlns="http://schemas.openxmlformats.org/spreadsheetml/2006/main" count="665" uniqueCount="293">
  <si>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</si>
  <si>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</si>
  <si>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</si>
  <si>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</si>
  <si>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</si>
  <si>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</si>
  <si>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</si>
  <si>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</si>
  <si>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</si>
  <si>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</si>
  <si>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</si>
  <si>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</si>
  <si>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</si>
  <si>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</si>
  <si>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</si>
  <si>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</si>
  <si>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</si>
  <si>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</si>
  <si>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</si>
  <si>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</si>
  <si>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</si>
  <si>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</si>
  <si>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</si>
  <si>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</si>
  <si>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</si>
  <si>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21506658274	</t>
  </si>
  <si>
    <t>Ctrip</t>
  </si>
  <si>
    <t>正常</t>
  </si>
  <si>
    <t>[普吉岛]普吉岛维特度假酒店(SHA Extra Plus)(The Vijitt Resort Phuket (SHA Extra Plus))(37225759)</t>
  </si>
  <si>
    <t>豪华别墅&lt;2人入住&gt;&lt;不退款&gt;</t>
  </si>
  <si>
    <t>USD</t>
  </si>
  <si>
    <t>Cumming/Stuart,Cumming/Stuart</t>
  </si>
  <si>
    <t>CA5326230105USD</t>
  </si>
  <si>
    <t>未提现</t>
  </si>
  <si>
    <t>携程开票</t>
  </si>
  <si>
    <t xml:space="preserve">2752862	</t>
  </si>
  <si>
    <t xml:space="preserve">	</t>
  </si>
  <si>
    <t>取消</t>
  </si>
  <si>
    <t xml:space="preserve">21580469183	</t>
  </si>
  <si>
    <t>[里约热内卢]卡萨诺瓦酒店(Casa Nova Hotel)(44811320)</t>
  </si>
  <si>
    <t>双人床房&lt;2人入住&gt;&lt;不退款&gt;&lt;早餐&gt;</t>
  </si>
  <si>
    <t>Zagis/Vaidas</t>
  </si>
  <si>
    <t xml:space="preserve">2759782	</t>
  </si>
  <si>
    <t xml:space="preserve">65902039	</t>
  </si>
  <si>
    <t xml:space="preserve">21608733499	</t>
  </si>
  <si>
    <t>[普吉岛]普吉岛卡利马度假村及水疗中心 (SHA Extra Plus)(Kalima Resort &amp; Spa Phuket (SHA Extra Plus))(40721578)</t>
  </si>
  <si>
    <t>豪华海景房&lt;2人入住&gt;&lt;不退款&gt;</t>
  </si>
  <si>
    <t>Chooto/Pitima,Chooto/Pitima</t>
  </si>
  <si>
    <t xml:space="preserve">2764196	</t>
  </si>
  <si>
    <t xml:space="preserve">529698	</t>
  </si>
  <si>
    <t xml:space="preserve">21825104297	</t>
  </si>
  <si>
    <t>[吉隆坡]吉隆坡 EQ 酒店(EQ Kuala Lumpur)(70698555)</t>
  </si>
  <si>
    <t>豪华特大床房&lt;2人入住&gt;&lt;不退款&gt;&lt;早餐&gt;</t>
  </si>
  <si>
    <t>LIM/HONG YUNG</t>
  </si>
  <si>
    <t xml:space="preserve">2809431	</t>
  </si>
  <si>
    <t xml:space="preserve">99723766-1	</t>
  </si>
  <si>
    <t xml:space="preserve">21831683265	</t>
  </si>
  <si>
    <t>[普吉岛]芭东南滩欢乐鸿居酒店(Homm Bliss Southbeach Patong)(37201737)</t>
  </si>
  <si>
    <t>高级海景房&lt;2人入住&gt;&lt;不退款&gt;</t>
  </si>
  <si>
    <t>LEON/JUAN RICARDO</t>
  </si>
  <si>
    <t xml:space="preserve">2818154	</t>
  </si>
  <si>
    <t xml:space="preserve">6805	</t>
  </si>
  <si>
    <t xml:space="preserve">21842333429	</t>
  </si>
  <si>
    <t>[芭堤雅]芭堤雅帝堡泽斯罗酒店(Z Through by The Zign Hotel)(39057005)</t>
  </si>
  <si>
    <t>池景豪华房（特大床）&lt;2人入住&gt;&lt;不退款&gt;</t>
  </si>
  <si>
    <t>suwapit/arunee,suwapit/arunee,suwapit/arunee,suwapit/arunee</t>
  </si>
  <si>
    <t xml:space="preserve">2826109	</t>
  </si>
  <si>
    <t xml:space="preserve">21849251491	</t>
  </si>
  <si>
    <t>[首尔]三井酒店(Hotel Samjung)(37236514)</t>
  </si>
  <si>
    <t>标准双床房&lt;2人入住&gt;&lt;不退款&gt;</t>
  </si>
  <si>
    <t>KIM/DAEYEON,UNO/KYOKO</t>
  </si>
  <si>
    <t xml:space="preserve">2838226	</t>
  </si>
  <si>
    <t xml:space="preserve">22028840	</t>
  </si>
  <si>
    <t xml:space="preserve">21855281266	</t>
  </si>
  <si>
    <t>[曼谷]康帕斯酒店集团曼谷欧陆酒店(The Continent Hotel Bangkok by Compass Hospitality)(40742041)</t>
  </si>
  <si>
    <t>尊贵客房&lt;2人入住&gt;&lt;不退款&gt;</t>
  </si>
  <si>
    <t>Chan/Yi Fan,Chan/Yi Fan</t>
  </si>
  <si>
    <t xml:space="preserve">2848966	</t>
  </si>
  <si>
    <t xml:space="preserve">TCH011923/1	</t>
  </si>
  <si>
    <t xml:space="preserve">21855659446	</t>
  </si>
  <si>
    <t>[怡保]怡保威尔酒店(Weil Hotel Ipoh)(37202428)</t>
  </si>
  <si>
    <t>尊贵特大床房&lt;2人入住&gt;&lt;不退款&gt;</t>
  </si>
  <si>
    <t>Khor/Chau Hooi,Khor/Chau Hooi</t>
  </si>
  <si>
    <t xml:space="preserve">2849724	</t>
  </si>
  <si>
    <t xml:space="preserve">10291162	</t>
  </si>
  <si>
    <t xml:space="preserve">21869696029	</t>
  </si>
  <si>
    <t>[云顶高原]云顶高原●至尊玖霄明阁大酒店(Grand Ion Delemen Hotel)(44707860)</t>
  </si>
  <si>
    <t>豪华双人房&lt;2人入住&gt;&lt;不退款&gt;&lt;早餐&gt;</t>
  </si>
  <si>
    <t>FAIZ/WAN AHMAD</t>
  </si>
  <si>
    <t xml:space="preserve">2859160	</t>
  </si>
  <si>
    <t xml:space="preserve">-1421713546	</t>
  </si>
  <si>
    <t xml:space="preserve">999221891525889	</t>
  </si>
  <si>
    <t>[马尼拉]马尼拉新海岸酒店(New Coast Hotel Manila)(37243256)</t>
  </si>
  <si>
    <t>高级房&lt;2人入住&gt;&lt;不退款&gt;</t>
  </si>
  <si>
    <t>C Slaton/Eddie,C Slaton/Eddie</t>
  </si>
  <si>
    <t xml:space="preserve">2866137	</t>
  </si>
  <si>
    <t xml:space="preserve">999221997869521	</t>
  </si>
  <si>
    <t>[太平]太平诺富特酒店(Novotel Taiping)(37199111)</t>
  </si>
  <si>
    <t>RAHMATHULLAH/PARVEEN NISHA</t>
  </si>
  <si>
    <t xml:space="preserve">2898987	</t>
  </si>
  <si>
    <t xml:space="preserve">999222005509179	</t>
  </si>
  <si>
    <t>[胡志明市]新世界西贡酒店(New World Saigon Hotel)(44800792)</t>
  </si>
  <si>
    <t>尊贵客房, 1 张特大床&lt;2人入住&gt;&lt;不退款&gt;&lt;早餐&gt;</t>
  </si>
  <si>
    <t>Liu/Arthur</t>
  </si>
  <si>
    <t xml:space="preserve">2901844	</t>
  </si>
  <si>
    <t xml:space="preserve">CONFIRMED	</t>
  </si>
  <si>
    <t xml:space="preserve">999222010428788	</t>
  </si>
  <si>
    <t>[民丹岛]民丹岛悦榕庄(Banyan Tree Bintan)(44800419)</t>
  </si>
  <si>
    <t>热带雨林海景别墅&lt;2人入住&gt;&lt;不退款&gt;&lt;早餐&gt;</t>
  </si>
  <si>
    <t>KONG/XIANGWEI,Wang/Huixuan</t>
  </si>
  <si>
    <t xml:space="preserve">2903292	</t>
  </si>
  <si>
    <t xml:space="preserve">Acknowledged	</t>
  </si>
  <si>
    <t xml:space="preserve">999222015951700	</t>
  </si>
  <si>
    <t>尊贵房双床&lt;2人入住&gt;&lt;不退款&gt;&lt;早餐&gt;</t>
  </si>
  <si>
    <t>Shao/Erica,Shao/Erica</t>
  </si>
  <si>
    <t xml:space="preserve">2905013	</t>
  </si>
  <si>
    <t xml:space="preserve">57190SE064570	</t>
  </si>
  <si>
    <t xml:space="preserve">999222030673010	</t>
  </si>
  <si>
    <t>CHO/JAI MAN,CHO/JAI MAN</t>
  </si>
  <si>
    <t xml:space="preserve">2910866	</t>
  </si>
  <si>
    <t xml:space="preserve">999222045253842	</t>
  </si>
  <si>
    <t>[迪拜]迪拜千禧机场酒店(Millennium Airport Hotel Dubai)(37225600)</t>
  </si>
  <si>
    <t>豪华特大床房&lt;2人入住&gt;&lt;不退款&gt;</t>
  </si>
  <si>
    <t>WILMOTT/MARTYN JOHN</t>
  </si>
  <si>
    <t xml:space="preserve">2913424	</t>
  </si>
  <si>
    <t xml:space="preserve">4KY61BRDZ	</t>
  </si>
  <si>
    <t xml:space="preserve">999222053412350	</t>
  </si>
  <si>
    <t>[曼谷]皇都总统酒店(Royal President Bangkok)(37222344)</t>
  </si>
  <si>
    <t>普通套房, 1 张特大床&lt;2人入住&gt;&lt;不退款&gt;</t>
  </si>
  <si>
    <t>Li/Kun</t>
  </si>
  <si>
    <t xml:space="preserve">2914920	</t>
  </si>
  <si>
    <t xml:space="preserve">999222053727432	</t>
  </si>
  <si>
    <t>[乔治市]槟城成功酒店 (槟城对抗新冠肺炎认证)(Berjaya Penang Hotel)(39043037)</t>
  </si>
  <si>
    <t>普通套房&lt;2人入住&gt;&lt;不退款&gt;&lt;早餐&gt;</t>
  </si>
  <si>
    <t>YUSRI/MOHAMMAD SYAHMI</t>
  </si>
  <si>
    <t xml:space="preserve">2915037	</t>
  </si>
  <si>
    <t>，</t>
  </si>
  <si>
    <t>A230105111851481</t>
  </si>
  <si>
    <t>A230105112002481</t>
  </si>
  <si>
    <t>USD / HKD 当前参考汇率: 7.81753</t>
  </si>
  <si>
    <t>总计： 5242 USD/
40979.49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</si>
  <si>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</si>
  <si>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</si>
  <si>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</si>
  <si>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</si>
  <si>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</si>
  <si>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</si>
  <si>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</si>
  <si>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</si>
  <si>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</si>
  <si>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</si>
  <si>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</si>
  <si>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</si>
  <si>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</si>
  <si>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</si>
  <si>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</si>
  <si>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</si>
  <si>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</si>
  <si>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</si>
  <si>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</si>
  <si>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2023-01-01</t>
  </si>
  <si>
    <t>2915037</t>
  </si>
  <si>
    <t>槟城成功酒店</t>
  </si>
  <si>
    <t>YUSRI MOHAMMAD SYAHMI</t>
  </si>
  <si>
    <t>2023-01-02</t>
  </si>
  <si>
    <t>退房日周结</t>
  </si>
  <si>
    <t>463.45</t>
  </si>
  <si>
    <t>67.00</t>
  </si>
  <si>
    <t>0</t>
  </si>
  <si>
    <t>0.00</t>
  </si>
  <si>
    <t>携程盛景国际直连</t>
  </si>
  <si>
    <t>01.010677</t>
  </si>
  <si>
    <t>2023-01-01 20:13:10</t>
  </si>
  <si>
    <t>否</t>
  </si>
  <si>
    <t>汇智国际旅游发展有限公司</t>
  </si>
  <si>
    <t>直连</t>
  </si>
  <si>
    <t>马来西亚</t>
  </si>
  <si>
    <t>2914920</t>
  </si>
  <si>
    <t>皇都总统酒店</t>
  </si>
  <si>
    <t>Li Kun</t>
  </si>
  <si>
    <t>380.45</t>
  </si>
  <si>
    <t>55.00</t>
  </si>
  <si>
    <t>2023-01-01 19:10:10</t>
  </si>
  <si>
    <t>泰国</t>
  </si>
  <si>
    <t>2022-12-31</t>
  </si>
  <si>
    <t>2913424</t>
  </si>
  <si>
    <t>迪拜千禧机场酒店</t>
  </si>
  <si>
    <t>WILMOTT MARTYN JOHN</t>
  </si>
  <si>
    <t>726.31</t>
  </si>
  <si>
    <t>105.00</t>
  </si>
  <si>
    <t>2022-12-31 19:04:30</t>
  </si>
  <si>
    <t>阿拉伯联合酋长国</t>
  </si>
  <si>
    <t>2022-12-30</t>
  </si>
  <si>
    <t>2910866</t>
  </si>
  <si>
    <t>马尼拉新海岸酒店</t>
  </si>
  <si>
    <t>CHO JAI MAN,CHO JAI MAN</t>
  </si>
  <si>
    <t>642.56</t>
  </si>
  <si>
    <t>92.00</t>
  </si>
  <si>
    <t>2022-12-30 16:04:56</t>
  </si>
  <si>
    <t>直采</t>
  </si>
  <si>
    <t>菲律宾</t>
  </si>
  <si>
    <t>2022-12-27</t>
  </si>
  <si>
    <t>2905013</t>
  </si>
  <si>
    <t>胡志明市新世界酒店</t>
  </si>
  <si>
    <t>Shao Erica,Shao Erica</t>
  </si>
  <si>
    <t>2010.36</t>
  </si>
  <si>
    <t>288.00</t>
  </si>
  <si>
    <t>2022-12-27 23:48:58</t>
  </si>
  <si>
    <t>越南</t>
  </si>
  <si>
    <t>2903292</t>
  </si>
  <si>
    <t>民丹岛悦榕庄</t>
  </si>
  <si>
    <t>KONG XIANGWEI,Wang Huixuan</t>
  </si>
  <si>
    <t>12027.23</t>
  </si>
  <si>
    <t>1723.00</t>
  </si>
  <si>
    <t>2022-12-27 11:18:20</t>
  </si>
  <si>
    <t>印度尼西亚</t>
  </si>
  <si>
    <t>2022-12-26</t>
  </si>
  <si>
    <t>2901844</t>
  </si>
  <si>
    <t>Liu Arthur</t>
  </si>
  <si>
    <t>3020.40</t>
  </si>
  <si>
    <t>431.00</t>
  </si>
  <si>
    <t>2022-12-26 17:41:52</t>
  </si>
  <si>
    <t>2022-12-25</t>
  </si>
  <si>
    <t>2898987</t>
  </si>
  <si>
    <t>太平诺富特酒店</t>
  </si>
  <si>
    <t>RAHMATHULLAH PARVEEN NISHA</t>
  </si>
  <si>
    <t>700.79</t>
  </si>
  <si>
    <t>100.00</t>
  </si>
  <si>
    <t>2022-12-25 11:23:27</t>
  </si>
  <si>
    <t>2022-12-09</t>
  </si>
  <si>
    <t>2859160</t>
  </si>
  <si>
    <t>云顶高原●至尊玖霄明阁大酒店</t>
  </si>
  <si>
    <t>FAIZ WAN AHMAD</t>
  </si>
  <si>
    <t>412.08</t>
  </si>
  <si>
    <t>59.00</t>
  </si>
  <si>
    <t>2022-12-09 10:11:21</t>
  </si>
  <si>
    <t>2022-12-05</t>
  </si>
  <si>
    <t>2849724</t>
  </si>
  <si>
    <t>唯裕酒店</t>
  </si>
  <si>
    <t>Khor Chau Hooi,Khor Chau Hooi</t>
  </si>
  <si>
    <t>1103.33</t>
  </si>
  <si>
    <t>156.00</t>
  </si>
  <si>
    <t>2022-12-06 12:44:42</t>
  </si>
  <si>
    <t>2848966</t>
  </si>
  <si>
    <t>康帕斯酒店集团曼谷欧陆酒店</t>
  </si>
  <si>
    <t>Chan Yi Fan,Chan Yi Fan</t>
  </si>
  <si>
    <t>2482.48</t>
  </si>
  <si>
    <t>351.00</t>
  </si>
  <si>
    <t>2022-12-06 17:24:21</t>
  </si>
  <si>
    <t>2022-12-01</t>
  </si>
  <si>
    <t>2838226</t>
  </si>
  <si>
    <t>首尔三井酒店</t>
  </si>
  <si>
    <t>KIM DAEYEON,UNO KYOKO</t>
  </si>
  <si>
    <t>2317.76</t>
  </si>
  <si>
    <t>326.00</t>
  </si>
  <si>
    <t>2022-12-02 12:01:39</t>
  </si>
  <si>
    <t>韩国</t>
  </si>
  <si>
    <t>2022-11-26</t>
  </si>
  <si>
    <t>2826109</t>
  </si>
  <si>
    <t>芭堤雅帝堡泽斯罗酒店(SHA Extra Plus)</t>
  </si>
  <si>
    <t>suwapit arunee,suwapit arunee,suwapit arunee,suwapit arunee</t>
  </si>
  <si>
    <t>3220.18</t>
  </si>
  <si>
    <t>448.00</t>
  </si>
  <si>
    <t>2022-11-26 19:32:39</t>
  </si>
  <si>
    <t>2022-11-23</t>
  </si>
  <si>
    <t>2818154</t>
  </si>
  <si>
    <t>Homm布利斯南海滩巴东酒店(SHA Extra Plus)</t>
  </si>
  <si>
    <t>LEON JUAN RICARDO</t>
  </si>
  <si>
    <t>758.62</t>
  </si>
  <si>
    <t>106.00</t>
  </si>
  <si>
    <t>2022-12-04 16:47:38</t>
  </si>
  <si>
    <t>2022-11-19</t>
  </si>
  <si>
    <t>2809431</t>
  </si>
  <si>
    <t>吉隆坡EQ酒店</t>
  </si>
  <si>
    <t>LIM HONG YUNG</t>
  </si>
  <si>
    <t>3418.48</t>
  </si>
  <si>
    <t>479.00</t>
  </si>
  <si>
    <t>2022-11-21 18:13:22</t>
  </si>
  <si>
    <t>2022-10-28</t>
  </si>
  <si>
    <t>2764196</t>
  </si>
  <si>
    <t>普吉岛卡利马度假村及水疗中心 (SHA Extra Plus)</t>
  </si>
  <si>
    <t>Chooto Pitima,Chooto Pitima</t>
  </si>
  <si>
    <t>1021.55</t>
  </si>
  <si>
    <t>141.00</t>
  </si>
  <si>
    <t>2022-10-29 13:08:58</t>
  </si>
  <si>
    <t>2022-10-26</t>
  </si>
  <si>
    <t>2759782</t>
  </si>
  <si>
    <t>卡萨诺瓦酒店</t>
  </si>
  <si>
    <t>Zagis Vaidas</t>
  </si>
  <si>
    <t>2294.81</t>
  </si>
  <si>
    <t>315.00</t>
  </si>
  <si>
    <t>2022-10-26 08:19:40</t>
  </si>
  <si>
    <t>巴西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</si>
</sst>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11</xdr:col>
      <xdr:colOff>419100</xdr:colOff>
      <xdr:row>56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52160"/>
          <a:ext cx="8290560" cy="4183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44926</v>
      </c>
      <c r="G2" s="6">
        <v>44928</v>
      </c>
      <c r="H2" s="4">
        <v>1</v>
      </c>
      <c r="I2" s="4">
        <v>2</v>
      </c>
      <c r="J2" s="4">
        <v>2</v>
      </c>
      <c r="K2" s="4" t="s">
        <v>30</v>
      </c>
      <c r="L2" s="4">
        <v>480</v>
      </c>
      <c r="M2" s="4">
        <v>480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44855</v>
      </c>
      <c r="S2" s="6">
        <v>44931</v>
      </c>
      <c r="T2" s="4" t="s">
        <v>34</v>
      </c>
      <c r="U2" s="4">
        <v>480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44926</v>
      </c>
      <c r="G3" s="6">
        <v>44928</v>
      </c>
      <c r="H3" s="4">
        <v>1</v>
      </c>
      <c r="I3" s="4">
        <v>2</v>
      </c>
      <c r="J3" s="4">
        <v>2</v>
      </c>
      <c r="K3" s="4" t="s">
        <v>30</v>
      </c>
      <c r="L3" s="4">
        <v>-480</v>
      </c>
      <c r="M3" s="4">
        <v>-480</v>
      </c>
      <c r="N3" s="4" t="s">
        <v>31</v>
      </c>
      <c r="O3" s="4" t="s">
        <v>32</v>
      </c>
      <c r="P3" s="4" t="s">
        <v>33</v>
      </c>
      <c r="Q3" s="4">
        <v>0</v>
      </c>
      <c r="R3" s="7">
        <v>44855</v>
      </c>
      <c r="S3" s="6">
        <v>44931</v>
      </c>
      <c r="T3" s="4" t="s">
        <v>34</v>
      </c>
      <c r="U3" s="4">
        <v>-480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44925</v>
      </c>
      <c r="G4" s="6">
        <v>44928</v>
      </c>
      <c r="H4" s="4">
        <v>1</v>
      </c>
      <c r="I4" s="4">
        <v>3</v>
      </c>
      <c r="J4" s="4">
        <v>3</v>
      </c>
      <c r="K4" s="4" t="s">
        <v>30</v>
      </c>
      <c r="L4" s="4">
        <v>315</v>
      </c>
      <c r="M4" s="4">
        <v>315</v>
      </c>
      <c r="N4" s="4" t="s">
        <v>41</v>
      </c>
      <c r="O4" s="4" t="s">
        <v>32</v>
      </c>
      <c r="P4" s="4" t="s">
        <v>33</v>
      </c>
      <c r="Q4" s="4">
        <v>0</v>
      </c>
      <c r="R4" s="7">
        <v>44860</v>
      </c>
      <c r="S4" s="6">
        <v>44931</v>
      </c>
      <c r="T4" s="4" t="s">
        <v>34</v>
      </c>
      <c r="U4" s="4">
        <v>315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44927</v>
      </c>
      <c r="G5" s="6">
        <v>44928</v>
      </c>
      <c r="H5" s="4">
        <v>1</v>
      </c>
      <c r="I5" s="4">
        <v>1</v>
      </c>
      <c r="J5" s="4">
        <v>1</v>
      </c>
      <c r="K5" s="4" t="s">
        <v>30</v>
      </c>
      <c r="L5" s="4">
        <v>141</v>
      </c>
      <c r="M5" s="4">
        <v>141</v>
      </c>
      <c r="N5" s="4" t="s">
        <v>47</v>
      </c>
      <c r="O5" s="4" t="s">
        <v>32</v>
      </c>
      <c r="P5" s="4" t="s">
        <v>33</v>
      </c>
      <c r="Q5" s="4">
        <v>0</v>
      </c>
      <c r="R5" s="7">
        <v>44862</v>
      </c>
      <c r="S5" s="6">
        <v>44931</v>
      </c>
      <c r="T5" s="4" t="s">
        <v>34</v>
      </c>
      <c r="U5" s="4">
        <v>141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44925</v>
      </c>
      <c r="G6" s="6">
        <v>44928</v>
      </c>
      <c r="H6" s="4">
        <v>1</v>
      </c>
      <c r="I6" s="4">
        <v>3</v>
      </c>
      <c r="J6" s="4">
        <v>3</v>
      </c>
      <c r="K6" s="4" t="s">
        <v>30</v>
      </c>
      <c r="L6" s="4">
        <v>479</v>
      </c>
      <c r="M6" s="4">
        <v>479</v>
      </c>
      <c r="N6" s="4" t="s">
        <v>53</v>
      </c>
      <c r="O6" s="4" t="s">
        <v>32</v>
      </c>
      <c r="P6" s="4" t="s">
        <v>33</v>
      </c>
      <c r="Q6" s="4">
        <v>0</v>
      </c>
      <c r="R6" s="7">
        <v>44884</v>
      </c>
      <c r="S6" s="6">
        <v>44931</v>
      </c>
      <c r="T6" s="4" t="s">
        <v>34</v>
      </c>
      <c r="U6" s="4">
        <v>479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44927</v>
      </c>
      <c r="G7" s="6">
        <v>44928</v>
      </c>
      <c r="H7" s="4">
        <v>1</v>
      </c>
      <c r="I7" s="4">
        <v>1</v>
      </c>
      <c r="J7" s="4">
        <v>1</v>
      </c>
      <c r="K7" s="4" t="s">
        <v>30</v>
      </c>
      <c r="L7" s="4">
        <v>106</v>
      </c>
      <c r="M7" s="4">
        <v>106</v>
      </c>
      <c r="N7" s="4" t="s">
        <v>59</v>
      </c>
      <c r="O7" s="4" t="s">
        <v>32</v>
      </c>
      <c r="P7" s="4" t="s">
        <v>33</v>
      </c>
      <c r="Q7" s="4">
        <v>0</v>
      </c>
      <c r="R7" s="7">
        <v>44888</v>
      </c>
      <c r="S7" s="6">
        <v>44931</v>
      </c>
      <c r="T7" s="4" t="s">
        <v>34</v>
      </c>
      <c r="U7" s="4">
        <v>106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44926</v>
      </c>
      <c r="G8" s="6">
        <v>44928</v>
      </c>
      <c r="H8" s="4">
        <v>2</v>
      </c>
      <c r="I8" s="4">
        <v>2</v>
      </c>
      <c r="J8" s="4">
        <v>4</v>
      </c>
      <c r="K8" s="4" t="s">
        <v>30</v>
      </c>
      <c r="L8" s="4">
        <v>448</v>
      </c>
      <c r="M8" s="4">
        <v>448</v>
      </c>
      <c r="N8" s="4" t="s">
        <v>65</v>
      </c>
      <c r="O8" s="4" t="s">
        <v>32</v>
      </c>
      <c r="P8" s="4" t="s">
        <v>33</v>
      </c>
      <c r="Q8" s="4">
        <v>0</v>
      </c>
      <c r="R8" s="7">
        <v>44891</v>
      </c>
      <c r="S8" s="6">
        <v>44931</v>
      </c>
      <c r="T8" s="4" t="s">
        <v>34</v>
      </c>
      <c r="U8" s="4">
        <v>448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44925</v>
      </c>
      <c r="G9" s="6">
        <v>44928</v>
      </c>
      <c r="H9" s="4">
        <v>1</v>
      </c>
      <c r="I9" s="4">
        <v>3</v>
      </c>
      <c r="J9" s="4">
        <v>3</v>
      </c>
      <c r="K9" s="4" t="s">
        <v>30</v>
      </c>
      <c r="L9" s="4">
        <v>326</v>
      </c>
      <c r="M9" s="4">
        <v>326</v>
      </c>
      <c r="N9" s="4" t="s">
        <v>70</v>
      </c>
      <c r="O9" s="4" t="s">
        <v>32</v>
      </c>
      <c r="P9" s="4" t="s">
        <v>33</v>
      </c>
      <c r="Q9" s="4">
        <v>0</v>
      </c>
      <c r="R9" s="7">
        <v>44896</v>
      </c>
      <c r="S9" s="6">
        <v>44931</v>
      </c>
      <c r="T9" s="4" t="s">
        <v>34</v>
      </c>
      <c r="U9" s="4">
        <v>326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44925</v>
      </c>
      <c r="G10" s="6">
        <v>44928</v>
      </c>
      <c r="H10" s="4">
        <v>1</v>
      </c>
      <c r="I10" s="4">
        <v>3</v>
      </c>
      <c r="J10" s="4">
        <v>3</v>
      </c>
      <c r="K10" s="4" t="s">
        <v>30</v>
      </c>
      <c r="L10" s="4">
        <v>351</v>
      </c>
      <c r="M10" s="4">
        <v>351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44900</v>
      </c>
      <c r="S10" s="6">
        <v>44931</v>
      </c>
      <c r="T10" s="4" t="s">
        <v>34</v>
      </c>
      <c r="U10" s="4">
        <v>351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44927</v>
      </c>
      <c r="G11" s="6">
        <v>44928</v>
      </c>
      <c r="H11" s="4">
        <v>2</v>
      </c>
      <c r="I11" s="4">
        <v>1</v>
      </c>
      <c r="J11" s="4">
        <v>2</v>
      </c>
      <c r="K11" s="4" t="s">
        <v>30</v>
      </c>
      <c r="L11" s="4">
        <v>156</v>
      </c>
      <c r="M11" s="4">
        <v>156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44900</v>
      </c>
      <c r="S11" s="6">
        <v>44931</v>
      </c>
      <c r="T11" s="4" t="s">
        <v>34</v>
      </c>
      <c r="U11" s="4">
        <v>156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44927</v>
      </c>
      <c r="G12" s="6">
        <v>44928</v>
      </c>
      <c r="H12" s="4">
        <v>1</v>
      </c>
      <c r="I12" s="4">
        <v>1</v>
      </c>
      <c r="J12" s="4">
        <v>1</v>
      </c>
      <c r="K12" s="4" t="s">
        <v>30</v>
      </c>
      <c r="L12" s="4">
        <v>59</v>
      </c>
      <c r="M12" s="4">
        <v>59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44904</v>
      </c>
      <c r="S12" s="6">
        <v>44931</v>
      </c>
      <c r="T12" s="4" t="s">
        <v>34</v>
      </c>
      <c r="U12" s="4">
        <v>59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44925</v>
      </c>
      <c r="G13" s="6">
        <v>44928</v>
      </c>
      <c r="H13" s="4">
        <v>1</v>
      </c>
      <c r="I13" s="4">
        <v>3</v>
      </c>
      <c r="J13" s="4">
        <v>3</v>
      </c>
      <c r="K13" s="4" t="s">
        <v>30</v>
      </c>
      <c r="L13" s="4">
        <v>702</v>
      </c>
      <c r="M13" s="4">
        <v>702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44906</v>
      </c>
      <c r="S13" s="6">
        <v>44931</v>
      </c>
      <c r="T13" s="4" t="s">
        <v>34</v>
      </c>
      <c r="U13" s="4">
        <v>702</v>
      </c>
      <c r="V13" s="4">
        <v>0</v>
      </c>
      <c r="W13" s="4">
        <v>0</v>
      </c>
      <c r="X13" s="4" t="s">
        <v>95</v>
      </c>
      <c r="Y13" s="4" t="s">
        <v>36</v>
      </c>
    </row>
    <row r="14" s="4" customFormat="1" spans="1:25">
      <c r="A14" s="4" t="s">
        <v>91</v>
      </c>
      <c r="B14" s="4" t="s">
        <v>26</v>
      </c>
      <c r="C14" s="4" t="s">
        <v>37</v>
      </c>
      <c r="D14" s="4" t="s">
        <v>92</v>
      </c>
      <c r="E14" s="4" t="s">
        <v>93</v>
      </c>
      <c r="F14" s="6">
        <v>44925</v>
      </c>
      <c r="G14" s="6">
        <v>44928</v>
      </c>
      <c r="H14" s="4">
        <v>1</v>
      </c>
      <c r="I14" s="4">
        <v>3</v>
      </c>
      <c r="J14" s="4">
        <v>3</v>
      </c>
      <c r="K14" s="4" t="s">
        <v>30</v>
      </c>
      <c r="L14" s="4">
        <v>-702</v>
      </c>
      <c r="M14" s="4">
        <v>-702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44906</v>
      </c>
      <c r="S14" s="6">
        <v>44931</v>
      </c>
      <c r="T14" s="4" t="s">
        <v>34</v>
      </c>
      <c r="U14" s="4">
        <v>-702</v>
      </c>
      <c r="V14" s="4">
        <v>0</v>
      </c>
      <c r="W14" s="4">
        <v>0</v>
      </c>
      <c r="X14" s="4" t="s">
        <v>95</v>
      </c>
      <c r="Y14" s="4" t="s">
        <v>36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93</v>
      </c>
      <c r="F15" s="6">
        <v>44926</v>
      </c>
      <c r="G15" s="6">
        <v>44928</v>
      </c>
      <c r="H15" s="4">
        <v>1</v>
      </c>
      <c r="I15" s="4">
        <v>2</v>
      </c>
      <c r="J15" s="4">
        <v>2</v>
      </c>
      <c r="K15" s="4" t="s">
        <v>30</v>
      </c>
      <c r="L15" s="4">
        <v>100</v>
      </c>
      <c r="M15" s="4">
        <v>100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44920</v>
      </c>
      <c r="S15" s="6">
        <v>44931</v>
      </c>
      <c r="T15" s="4" t="s">
        <v>34</v>
      </c>
      <c r="U15" s="4">
        <v>100</v>
      </c>
      <c r="V15" s="4">
        <v>0</v>
      </c>
      <c r="W15" s="4">
        <v>0</v>
      </c>
      <c r="X15" s="4" t="s">
        <v>99</v>
      </c>
      <c r="Y15" s="4" t="s">
        <v>36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44925</v>
      </c>
      <c r="G16" s="6">
        <v>44928</v>
      </c>
      <c r="H16" s="4">
        <v>1</v>
      </c>
      <c r="I16" s="4">
        <v>3</v>
      </c>
      <c r="J16" s="4">
        <v>3</v>
      </c>
      <c r="K16" s="4" t="s">
        <v>30</v>
      </c>
      <c r="L16" s="4">
        <v>431</v>
      </c>
      <c r="M16" s="4">
        <v>431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44921</v>
      </c>
      <c r="S16" s="6">
        <v>44931</v>
      </c>
      <c r="T16" s="4" t="s">
        <v>34</v>
      </c>
      <c r="U16" s="4">
        <v>431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44925</v>
      </c>
      <c r="G17" s="6">
        <v>44928</v>
      </c>
      <c r="H17" s="4">
        <v>1</v>
      </c>
      <c r="I17" s="4">
        <v>3</v>
      </c>
      <c r="J17" s="4">
        <v>3</v>
      </c>
      <c r="K17" s="4" t="s">
        <v>30</v>
      </c>
      <c r="L17" s="4">
        <v>1723</v>
      </c>
      <c r="M17" s="4">
        <v>1723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44922</v>
      </c>
      <c r="S17" s="6">
        <v>44931</v>
      </c>
      <c r="T17" s="4" t="s">
        <v>34</v>
      </c>
      <c r="U17" s="4">
        <v>1723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101</v>
      </c>
      <c r="E18" s="4" t="s">
        <v>113</v>
      </c>
      <c r="F18" s="6">
        <v>44926</v>
      </c>
      <c r="G18" s="6">
        <v>44928</v>
      </c>
      <c r="H18" s="4">
        <v>1</v>
      </c>
      <c r="I18" s="4">
        <v>2</v>
      </c>
      <c r="J18" s="4">
        <v>2</v>
      </c>
      <c r="K18" s="4" t="s">
        <v>30</v>
      </c>
      <c r="L18" s="4">
        <v>288</v>
      </c>
      <c r="M18" s="4">
        <v>288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44922</v>
      </c>
      <c r="S18" s="6">
        <v>44931</v>
      </c>
      <c r="T18" s="4" t="s">
        <v>34</v>
      </c>
      <c r="U18" s="4">
        <v>288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44927</v>
      </c>
      <c r="G19" s="6">
        <v>44928</v>
      </c>
      <c r="H19" s="4">
        <v>1</v>
      </c>
      <c r="I19" s="4">
        <v>1</v>
      </c>
      <c r="J19" s="4">
        <v>1</v>
      </c>
      <c r="K19" s="4" t="s">
        <v>30</v>
      </c>
      <c r="L19" s="4">
        <v>92</v>
      </c>
      <c r="M19" s="4">
        <v>92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44925</v>
      </c>
      <c r="S19" s="6">
        <v>44931</v>
      </c>
      <c r="T19" s="4" t="s">
        <v>34</v>
      </c>
      <c r="U19" s="4">
        <v>92</v>
      </c>
      <c r="V19" s="4">
        <v>0</v>
      </c>
      <c r="W19" s="4">
        <v>0</v>
      </c>
      <c r="X19" s="4" t="s">
        <v>119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44927</v>
      </c>
      <c r="G20" s="6">
        <v>44928</v>
      </c>
      <c r="H20" s="4">
        <v>1</v>
      </c>
      <c r="I20" s="4">
        <v>1</v>
      </c>
      <c r="J20" s="4">
        <v>1</v>
      </c>
      <c r="K20" s="4" t="s">
        <v>30</v>
      </c>
      <c r="L20" s="4">
        <v>105</v>
      </c>
      <c r="M20" s="4">
        <v>105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44926</v>
      </c>
      <c r="S20" s="6">
        <v>44931</v>
      </c>
      <c r="T20" s="4" t="s">
        <v>34</v>
      </c>
      <c r="U20" s="4">
        <v>105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44927</v>
      </c>
      <c r="G21" s="6">
        <v>44928</v>
      </c>
      <c r="H21" s="4">
        <v>1</v>
      </c>
      <c r="I21" s="4">
        <v>1</v>
      </c>
      <c r="J21" s="4">
        <v>1</v>
      </c>
      <c r="K21" s="4" t="s">
        <v>30</v>
      </c>
      <c r="L21" s="4">
        <v>55</v>
      </c>
      <c r="M21" s="4">
        <v>55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44927</v>
      </c>
      <c r="S21" s="6">
        <v>44931</v>
      </c>
      <c r="T21" s="4" t="s">
        <v>34</v>
      </c>
      <c r="U21" s="4">
        <v>55</v>
      </c>
      <c r="V21" s="4">
        <v>0</v>
      </c>
      <c r="W21" s="4">
        <v>0</v>
      </c>
      <c r="X21" s="4" t="s">
        <v>130</v>
      </c>
      <c r="Y21" s="4" t="s">
        <v>105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44927</v>
      </c>
      <c r="G22" s="6">
        <v>44928</v>
      </c>
      <c r="H22" s="4">
        <v>1</v>
      </c>
      <c r="I22" s="4">
        <v>1</v>
      </c>
      <c r="J22" s="4">
        <v>1</v>
      </c>
      <c r="K22" s="4" t="s">
        <v>30</v>
      </c>
      <c r="L22" s="4">
        <v>67</v>
      </c>
      <c r="M22" s="4">
        <v>67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44927</v>
      </c>
      <c r="S22" s="6">
        <v>44931</v>
      </c>
      <c r="T22" s="4" t="s">
        <v>34</v>
      </c>
      <c r="U22" s="4">
        <v>67</v>
      </c>
      <c r="V22" s="4">
        <v>0</v>
      </c>
      <c r="W22" s="4">
        <v>0</v>
      </c>
      <c r="X22" s="4" t="s">
        <v>135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topLeftCell="A21" workbookViewId="0">
      <selection activeCell="A27" sqref="A27:D30"/>
    </sheetView>
  </sheetViews>
  <sheetFormatPr defaultColWidth="10" defaultRowHeight="14.4"/>
  <cols>
    <col min="1" max="1" width="12.8888888888889" style="4"/>
    <col min="2" max="2" width="11.8888888888889" style="4"/>
    <col min="3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hidden="1" spans="1:9">
      <c r="A2" s="5">
        <v>21506658274</v>
      </c>
      <c r="B2" s="6">
        <v>44926</v>
      </c>
      <c r="C2" s="6">
        <v>44928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21580469183</v>
      </c>
      <c r="B3" s="6">
        <v>44925</v>
      </c>
      <c r="C3" s="6">
        <v>44928</v>
      </c>
      <c r="D3" s="4">
        <v>315</v>
      </c>
      <c r="E3" s="4" t="str">
        <f>VLOOKUP(A3,HOP!A:L,12,0)</f>
        <v>315.00</v>
      </c>
      <c r="F3" s="4" t="str">
        <f>VLOOKUP(A3,HOP!A:C,3,0)</f>
        <v>2759782</v>
      </c>
      <c r="G3" s="4">
        <f t="shared" ref="G3:G20" si="0">D3-E3</f>
        <v>0</v>
      </c>
      <c r="H3" s="4" t="str">
        <f t="shared" ref="H3:H20" si="1">$H$1&amp;F3</f>
        <v>，2759782</v>
      </c>
      <c r="I3" s="4" t="str">
        <f>VLOOKUP(A3,HOP!A:U,21,0)</f>
        <v>直连</v>
      </c>
    </row>
    <row r="4" s="4" customFormat="1" spans="1:9">
      <c r="A4" s="5">
        <v>21608733499</v>
      </c>
      <c r="B4" s="6">
        <v>44927</v>
      </c>
      <c r="C4" s="6">
        <v>44928</v>
      </c>
      <c r="D4" s="4">
        <v>141</v>
      </c>
      <c r="E4" s="4" t="str">
        <f>VLOOKUP(A4,HOP!A:L,12,0)</f>
        <v>141.00</v>
      </c>
      <c r="F4" s="4" t="str">
        <f>VLOOKUP(A4,HOP!A:C,3,0)</f>
        <v>2764196</v>
      </c>
      <c r="G4" s="4">
        <f t="shared" si="0"/>
        <v>0</v>
      </c>
      <c r="H4" s="4" t="str">
        <f t="shared" si="1"/>
        <v>，2764196</v>
      </c>
      <c r="I4" s="4" t="str">
        <f>VLOOKUP(A4,HOP!A:U,21,0)</f>
        <v>直采</v>
      </c>
    </row>
    <row r="5" s="4" customFormat="1" spans="1:9">
      <c r="A5" s="5">
        <v>21825104297</v>
      </c>
      <c r="B5" s="6">
        <v>44925</v>
      </c>
      <c r="C5" s="6">
        <v>44928</v>
      </c>
      <c r="D5" s="4">
        <v>479</v>
      </c>
      <c r="E5" s="4" t="str">
        <f>VLOOKUP(A5,HOP!A:L,12,0)</f>
        <v>479.00</v>
      </c>
      <c r="F5" s="4" t="str">
        <f>VLOOKUP(A5,HOP!A:C,3,0)</f>
        <v>2809431</v>
      </c>
      <c r="G5" s="4">
        <f t="shared" si="0"/>
        <v>0</v>
      </c>
      <c r="H5" s="4" t="str">
        <f t="shared" si="1"/>
        <v>，2809431</v>
      </c>
      <c r="I5" s="4" t="str">
        <f>VLOOKUP(A5,HOP!A:U,21,0)</f>
        <v>直采</v>
      </c>
    </row>
    <row r="6" s="4" customFormat="1" spans="1:9">
      <c r="A6" s="5">
        <v>21831683265</v>
      </c>
      <c r="B6" s="6">
        <v>44927</v>
      </c>
      <c r="C6" s="6">
        <v>44928</v>
      </c>
      <c r="D6" s="4">
        <v>106</v>
      </c>
      <c r="E6" s="4" t="str">
        <f>VLOOKUP(A6,HOP!A:L,12,0)</f>
        <v>106.00</v>
      </c>
      <c r="F6" s="4" t="str">
        <f>VLOOKUP(A6,HOP!A:C,3,0)</f>
        <v>2818154</v>
      </c>
      <c r="G6" s="4">
        <f t="shared" si="0"/>
        <v>0</v>
      </c>
      <c r="H6" s="4" t="str">
        <f t="shared" si="1"/>
        <v>，2818154</v>
      </c>
      <c r="I6" s="4" t="str">
        <f>VLOOKUP(A6,HOP!A:U,21,0)</f>
        <v>直采</v>
      </c>
    </row>
    <row r="7" s="4" customFormat="1" spans="1:9">
      <c r="A7" s="5">
        <v>21842333429</v>
      </c>
      <c r="B7" s="6">
        <v>44926</v>
      </c>
      <c r="C7" s="6">
        <v>44928</v>
      </c>
      <c r="D7" s="4">
        <v>448</v>
      </c>
      <c r="E7" s="4" t="str">
        <f>VLOOKUP(A7,HOP!A:L,12,0)</f>
        <v>448.00</v>
      </c>
      <c r="F7" s="4" t="str">
        <f>VLOOKUP(A7,HOP!A:C,3,0)</f>
        <v>2826109</v>
      </c>
      <c r="G7" s="4">
        <f t="shared" si="0"/>
        <v>0</v>
      </c>
      <c r="H7" s="4" t="str">
        <f t="shared" si="1"/>
        <v>，2826109</v>
      </c>
      <c r="I7" s="4" t="str">
        <f>VLOOKUP(A7,HOP!A:U,21,0)</f>
        <v>直连</v>
      </c>
    </row>
    <row r="8" s="4" customFormat="1" spans="1:9">
      <c r="A8" s="5">
        <v>21849251491</v>
      </c>
      <c r="B8" s="6">
        <v>44925</v>
      </c>
      <c r="C8" s="6">
        <v>44928</v>
      </c>
      <c r="D8" s="4">
        <v>326</v>
      </c>
      <c r="E8" s="4" t="str">
        <f>VLOOKUP(A8,HOP!A:L,12,0)</f>
        <v>326.00</v>
      </c>
      <c r="F8" s="4" t="str">
        <f>VLOOKUP(A8,HOP!A:C,3,0)</f>
        <v>2838226</v>
      </c>
      <c r="G8" s="4">
        <f t="shared" si="0"/>
        <v>0</v>
      </c>
      <c r="H8" s="4" t="str">
        <f t="shared" si="1"/>
        <v>，2838226</v>
      </c>
      <c r="I8" s="4" t="str">
        <f>VLOOKUP(A8,HOP!A:U,21,0)</f>
        <v>直采</v>
      </c>
    </row>
    <row r="9" s="4" customFormat="1" spans="1:9">
      <c r="A9" s="5">
        <v>21855281266</v>
      </c>
      <c r="B9" s="6">
        <v>44925</v>
      </c>
      <c r="C9" s="6">
        <v>44928</v>
      </c>
      <c r="D9" s="4">
        <v>351</v>
      </c>
      <c r="E9" s="4" t="str">
        <f>VLOOKUP(A9,HOP!A:L,12,0)</f>
        <v>351.00</v>
      </c>
      <c r="F9" s="4" t="str">
        <f>VLOOKUP(A9,HOP!A:C,3,0)</f>
        <v>2848966</v>
      </c>
      <c r="G9" s="4">
        <f t="shared" si="0"/>
        <v>0</v>
      </c>
      <c r="H9" s="4" t="str">
        <f t="shared" si="1"/>
        <v>，2848966</v>
      </c>
      <c r="I9" s="4" t="str">
        <f>VLOOKUP(A9,HOP!A:U,21,0)</f>
        <v>直采</v>
      </c>
    </row>
    <row r="10" s="4" customFormat="1" spans="1:9">
      <c r="A10" s="5">
        <v>21855659446</v>
      </c>
      <c r="B10" s="6">
        <v>44927</v>
      </c>
      <c r="C10" s="6">
        <v>44928</v>
      </c>
      <c r="D10" s="4">
        <v>156</v>
      </c>
      <c r="E10" s="4" t="str">
        <f>VLOOKUP(A10,HOP!A:L,12,0)</f>
        <v>156.00</v>
      </c>
      <c r="F10" s="4" t="str">
        <f>VLOOKUP(A10,HOP!A:C,3,0)</f>
        <v>2849724</v>
      </c>
      <c r="G10" s="4">
        <f t="shared" si="0"/>
        <v>0</v>
      </c>
      <c r="H10" s="4" t="str">
        <f t="shared" si="1"/>
        <v>，2849724</v>
      </c>
      <c r="I10" s="4" t="str">
        <f>VLOOKUP(A10,HOP!A:U,21,0)</f>
        <v>直采</v>
      </c>
    </row>
    <row r="11" s="4" customFormat="1" spans="1:9">
      <c r="A11" s="5">
        <v>21869696029</v>
      </c>
      <c r="B11" s="6">
        <v>44927</v>
      </c>
      <c r="C11" s="6">
        <v>44928</v>
      </c>
      <c r="D11" s="4">
        <v>59</v>
      </c>
      <c r="E11" s="4" t="str">
        <f>VLOOKUP(A11,HOP!A:L,12,0)</f>
        <v>59.00</v>
      </c>
      <c r="F11" s="4" t="str">
        <f>VLOOKUP(A11,HOP!A:C,3,0)</f>
        <v>2859160</v>
      </c>
      <c r="G11" s="4">
        <f t="shared" si="0"/>
        <v>0</v>
      </c>
      <c r="H11" s="4" t="str">
        <f t="shared" si="1"/>
        <v>，2859160</v>
      </c>
      <c r="I11" s="4" t="str">
        <f>VLOOKUP(A11,HOP!A:U,21,0)</f>
        <v>直连</v>
      </c>
    </row>
    <row r="12" s="4" customFormat="1" hidden="1" spans="1:9">
      <c r="A12" s="5">
        <v>999221891525889</v>
      </c>
      <c r="B12" s="6">
        <v>44925</v>
      </c>
      <c r="C12" s="6">
        <v>44928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999221997869521</v>
      </c>
      <c r="B13" s="6">
        <v>44926</v>
      </c>
      <c r="C13" s="6">
        <v>44928</v>
      </c>
      <c r="D13" s="4">
        <v>100</v>
      </c>
      <c r="E13" s="4" t="str">
        <f>VLOOKUP(A13,HOP!A:L,12,0)</f>
        <v>100.00</v>
      </c>
      <c r="F13" s="4" t="str">
        <f>VLOOKUP(A13,HOP!A:C,3,0)</f>
        <v>2898987</v>
      </c>
      <c r="G13" s="4">
        <f t="shared" si="0"/>
        <v>0</v>
      </c>
      <c r="H13" s="4" t="str">
        <f t="shared" si="1"/>
        <v>，2898987</v>
      </c>
      <c r="I13" s="4" t="str">
        <f>VLOOKUP(A13,HOP!A:U,21,0)</f>
        <v>直连</v>
      </c>
    </row>
    <row r="14" s="4" customFormat="1" spans="1:9">
      <c r="A14" s="5">
        <v>999222005509179</v>
      </c>
      <c r="B14" s="6">
        <v>44925</v>
      </c>
      <c r="C14" s="6">
        <v>44928</v>
      </c>
      <c r="D14" s="4">
        <v>431</v>
      </c>
      <c r="E14" s="4" t="str">
        <f>VLOOKUP(A14,HOP!A:L,12,0)</f>
        <v>431.00</v>
      </c>
      <c r="F14" s="4" t="str">
        <f>VLOOKUP(A14,HOP!A:C,3,0)</f>
        <v>2901844</v>
      </c>
      <c r="G14" s="4">
        <f t="shared" si="0"/>
        <v>0</v>
      </c>
      <c r="H14" s="4" t="str">
        <f t="shared" si="1"/>
        <v>，2901844</v>
      </c>
      <c r="I14" s="4" t="str">
        <f>VLOOKUP(A14,HOP!A:U,21,0)</f>
        <v>直连</v>
      </c>
    </row>
    <row r="15" s="4" customFormat="1" spans="1:9">
      <c r="A15" s="5">
        <v>999222010428788</v>
      </c>
      <c r="B15" s="6">
        <v>44925</v>
      </c>
      <c r="C15" s="6">
        <v>44928</v>
      </c>
      <c r="D15" s="4">
        <v>1723</v>
      </c>
      <c r="E15" s="4" t="str">
        <f>VLOOKUP(A15,HOP!A:L,12,0)</f>
        <v>1723.00</v>
      </c>
      <c r="F15" s="4" t="str">
        <f>VLOOKUP(A15,HOP!A:C,3,0)</f>
        <v>2903292</v>
      </c>
      <c r="G15" s="4">
        <f t="shared" si="0"/>
        <v>0</v>
      </c>
      <c r="H15" s="4" t="str">
        <f t="shared" si="1"/>
        <v>，2903292</v>
      </c>
      <c r="I15" s="4" t="str">
        <f>VLOOKUP(A15,HOP!A:U,21,0)</f>
        <v>直连</v>
      </c>
    </row>
    <row r="16" s="4" customFormat="1" spans="1:9">
      <c r="A16" s="5">
        <v>999222015951700</v>
      </c>
      <c r="B16" s="6">
        <v>44926</v>
      </c>
      <c r="C16" s="6">
        <v>44928</v>
      </c>
      <c r="D16" s="4">
        <v>288</v>
      </c>
      <c r="E16" s="4" t="str">
        <f>VLOOKUP(A16,HOP!A:L,12,0)</f>
        <v>288.00</v>
      </c>
      <c r="F16" s="4" t="str">
        <f>VLOOKUP(A16,HOP!A:C,3,0)</f>
        <v>2905013</v>
      </c>
      <c r="G16" s="4">
        <f t="shared" si="0"/>
        <v>0</v>
      </c>
      <c r="H16" s="4" t="str">
        <f t="shared" si="1"/>
        <v>，2905013</v>
      </c>
      <c r="I16" s="4" t="str">
        <f>VLOOKUP(A16,HOP!A:U,21,0)</f>
        <v>直连</v>
      </c>
    </row>
    <row r="17" s="4" customFormat="1" spans="1:9">
      <c r="A17" s="5">
        <v>999222030673010</v>
      </c>
      <c r="B17" s="6">
        <v>44927</v>
      </c>
      <c r="C17" s="6">
        <v>44928</v>
      </c>
      <c r="D17" s="4">
        <v>92</v>
      </c>
      <c r="E17" s="4" t="str">
        <f>VLOOKUP(A17,HOP!A:L,12,0)</f>
        <v>92.00</v>
      </c>
      <c r="F17" s="4" t="str">
        <f>VLOOKUP(A17,HOP!A:C,3,0)</f>
        <v>2910866</v>
      </c>
      <c r="G17" s="4">
        <f t="shared" si="0"/>
        <v>0</v>
      </c>
      <c r="H17" s="4" t="str">
        <f t="shared" si="1"/>
        <v>，2910866</v>
      </c>
      <c r="I17" s="4" t="str">
        <f>VLOOKUP(A17,HOP!A:U,21,0)</f>
        <v>直采</v>
      </c>
    </row>
    <row r="18" s="4" customFormat="1" spans="1:9">
      <c r="A18" s="5">
        <v>999222045253842</v>
      </c>
      <c r="B18" s="6">
        <v>44927</v>
      </c>
      <c r="C18" s="6">
        <v>44928</v>
      </c>
      <c r="D18" s="4">
        <v>105</v>
      </c>
      <c r="E18" s="4" t="str">
        <f>VLOOKUP(A18,HOP!A:L,12,0)</f>
        <v>105.00</v>
      </c>
      <c r="F18" s="4" t="str">
        <f>VLOOKUP(A18,HOP!A:C,3,0)</f>
        <v>2913424</v>
      </c>
      <c r="G18" s="4">
        <f t="shared" si="0"/>
        <v>0</v>
      </c>
      <c r="H18" s="4" t="str">
        <f t="shared" si="1"/>
        <v>，2913424</v>
      </c>
      <c r="I18" s="4" t="str">
        <f>VLOOKUP(A18,HOP!A:U,21,0)</f>
        <v>直连</v>
      </c>
    </row>
    <row r="19" s="4" customFormat="1" spans="1:9">
      <c r="A19" s="5">
        <v>999222053412350</v>
      </c>
      <c r="B19" s="6">
        <v>44927</v>
      </c>
      <c r="C19" s="6">
        <v>44928</v>
      </c>
      <c r="D19" s="4">
        <v>55</v>
      </c>
      <c r="E19" s="4" t="str">
        <f>VLOOKUP(A19,HOP!A:L,12,0)</f>
        <v>55.00</v>
      </c>
      <c r="F19" s="4" t="str">
        <f>VLOOKUP(A19,HOP!A:C,3,0)</f>
        <v>2914920</v>
      </c>
      <c r="G19" s="4">
        <f t="shared" si="0"/>
        <v>0</v>
      </c>
      <c r="H19" s="4" t="str">
        <f t="shared" si="1"/>
        <v>，2914920</v>
      </c>
      <c r="I19" s="4" t="str">
        <f>VLOOKUP(A19,HOP!A:U,21,0)</f>
        <v>直连</v>
      </c>
    </row>
    <row r="20" s="4" customFormat="1" spans="1:9">
      <c r="A20" s="5">
        <v>999222053727432</v>
      </c>
      <c r="B20" s="6">
        <v>44927</v>
      </c>
      <c r="C20" s="6">
        <v>44928</v>
      </c>
      <c r="D20" s="4">
        <v>67</v>
      </c>
      <c r="E20" s="4" t="str">
        <f>VLOOKUP(A20,HOP!A:L,12,0)</f>
        <v>67.00</v>
      </c>
      <c r="F20" s="4" t="str">
        <f>VLOOKUP(A20,HOP!A:C,3,0)</f>
        <v>2915037</v>
      </c>
      <c r="G20" s="4">
        <f t="shared" si="0"/>
        <v>0</v>
      </c>
      <c r="H20" s="4" t="str">
        <f t="shared" si="1"/>
        <v>，2915037</v>
      </c>
      <c r="I20" s="4" t="str">
        <f>VLOOKUP(A20,HOP!A:U,21,0)</f>
        <v>直连</v>
      </c>
    </row>
    <row r="22" spans="4:4">
      <c r="D22" s="4">
        <f>SUM(D2:D21)</f>
        <v>5242</v>
      </c>
    </row>
    <row r="27" spans="1:4">
      <c r="A27" s="4" t="s">
        <v>137</v>
      </c>
      <c r="C27" s="4">
        <v>1651</v>
      </c>
      <c r="D27" s="4">
        <v>12906.74</v>
      </c>
    </row>
    <row r="28" spans="1:4">
      <c r="A28" s="4" t="s">
        <v>138</v>
      </c>
      <c r="C28" s="4">
        <v>3591</v>
      </c>
      <c r="D28" s="4">
        <v>28072.75</v>
      </c>
    </row>
    <row r="29" spans="1:4">
      <c r="A29" s="4" t="s">
        <v>139</v>
      </c>
      <c r="C29" s="4">
        <f>SUBTOTAL(9,C27:C28)</f>
        <v>5242</v>
      </c>
      <c r="D29" s="4">
        <f>SUBTOTAL(9,D27:D28)</f>
        <v>40979.49</v>
      </c>
    </row>
    <row r="30" spans="1:1">
      <c r="A30" s="4" t="s">
        <v>140</v>
      </c>
    </row>
  </sheetData>
  <autoFilter ref="A1:X20">
    <filterColumn colId="3">
      <filters>
        <filter val="351"/>
        <filter val="92"/>
        <filter val="55"/>
        <filter val="315"/>
        <filter val="156"/>
        <filter val="59"/>
        <filter val="1723"/>
        <filter val="326"/>
        <filter val="67"/>
        <filter val="431"/>
        <filter val="479"/>
        <filter val="100"/>
        <filter val="141"/>
        <filter val="105"/>
        <filter val="106"/>
        <filter val="288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999222053727432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160</v>
      </c>
      <c r="G2" s="1" t="s">
        <v>164</v>
      </c>
      <c r="H2" s="1" t="s">
        <v>165</v>
      </c>
      <c r="I2" s="1" t="s">
        <v>166</v>
      </c>
      <c r="J2" s="1" t="s">
        <v>30</v>
      </c>
      <c r="K2" s="1" t="s">
        <v>167</v>
      </c>
      <c r="L2" s="1" t="s">
        <v>167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999222053412350</v>
      </c>
      <c r="B3" s="1" t="s">
        <v>160</v>
      </c>
      <c r="C3" s="1" t="s">
        <v>177</v>
      </c>
      <c r="D3" s="1" t="s">
        <v>178</v>
      </c>
      <c r="E3" s="1" t="s">
        <v>179</v>
      </c>
      <c r="F3" s="1" t="s">
        <v>160</v>
      </c>
      <c r="G3" s="1" t="s">
        <v>164</v>
      </c>
      <c r="H3" s="1" t="s">
        <v>165</v>
      </c>
      <c r="I3" s="1" t="s">
        <v>180</v>
      </c>
      <c r="J3" s="1" t="s">
        <v>30</v>
      </c>
      <c r="K3" s="1" t="s">
        <v>181</v>
      </c>
      <c r="L3" s="1" t="s">
        <v>181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182</v>
      </c>
      <c r="S3" s="1" t="s">
        <v>173</v>
      </c>
      <c r="T3" s="1" t="s">
        <v>174</v>
      </c>
      <c r="U3" s="1" t="s">
        <v>175</v>
      </c>
      <c r="V3" s="1" t="s">
        <v>183</v>
      </c>
    </row>
    <row r="4" s="1" customFormat="1" spans="1:22">
      <c r="A4" s="3">
        <v>999222045253842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160</v>
      </c>
      <c r="G4" s="1" t="s">
        <v>164</v>
      </c>
      <c r="H4" s="1" t="s">
        <v>165</v>
      </c>
      <c r="I4" s="1" t="s">
        <v>188</v>
      </c>
      <c r="J4" s="1" t="s">
        <v>30</v>
      </c>
      <c r="K4" s="1" t="s">
        <v>189</v>
      </c>
      <c r="L4" s="1" t="s">
        <v>189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190</v>
      </c>
      <c r="S4" s="1" t="s">
        <v>173</v>
      </c>
      <c r="T4" s="1" t="s">
        <v>174</v>
      </c>
      <c r="U4" s="1" t="s">
        <v>175</v>
      </c>
      <c r="V4" s="1" t="s">
        <v>191</v>
      </c>
    </row>
    <row r="5" s="1" customFormat="1" spans="1:22">
      <c r="A5" s="3">
        <v>999222030673010</v>
      </c>
      <c r="B5" s="1" t="s">
        <v>192</v>
      </c>
      <c r="C5" s="1" t="s">
        <v>193</v>
      </c>
      <c r="D5" s="1" t="s">
        <v>194</v>
      </c>
      <c r="E5" s="1" t="s">
        <v>195</v>
      </c>
      <c r="F5" s="1" t="s">
        <v>160</v>
      </c>
      <c r="G5" s="1" t="s">
        <v>164</v>
      </c>
      <c r="H5" s="1" t="s">
        <v>165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198</v>
      </c>
      <c r="S5" s="1" t="s">
        <v>173</v>
      </c>
      <c r="T5" s="1" t="s">
        <v>174</v>
      </c>
      <c r="U5" s="1" t="s">
        <v>199</v>
      </c>
      <c r="V5" s="1" t="s">
        <v>200</v>
      </c>
    </row>
    <row r="6" s="1" customFormat="1" spans="1:22">
      <c r="A6" s="3">
        <v>999222015951700</v>
      </c>
      <c r="B6" s="1" t="s">
        <v>201</v>
      </c>
      <c r="C6" s="1" t="s">
        <v>202</v>
      </c>
      <c r="D6" s="1" t="s">
        <v>203</v>
      </c>
      <c r="E6" s="1" t="s">
        <v>204</v>
      </c>
      <c r="F6" s="1" t="s">
        <v>184</v>
      </c>
      <c r="G6" s="1" t="s">
        <v>164</v>
      </c>
      <c r="H6" s="1" t="s">
        <v>165</v>
      </c>
      <c r="I6" s="1" t="s">
        <v>205</v>
      </c>
      <c r="J6" s="1" t="s">
        <v>30</v>
      </c>
      <c r="K6" s="1" t="s">
        <v>206</v>
      </c>
      <c r="L6" s="1" t="s">
        <v>206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207</v>
      </c>
      <c r="S6" s="1" t="s">
        <v>173</v>
      </c>
      <c r="T6" s="1" t="s">
        <v>174</v>
      </c>
      <c r="U6" s="1" t="s">
        <v>175</v>
      </c>
      <c r="V6" s="1" t="s">
        <v>208</v>
      </c>
    </row>
    <row r="7" s="1" customFormat="1" spans="1:22">
      <c r="A7" s="3">
        <v>999222010428788</v>
      </c>
      <c r="B7" s="1" t="s">
        <v>201</v>
      </c>
      <c r="C7" s="1" t="s">
        <v>209</v>
      </c>
      <c r="D7" s="1" t="s">
        <v>210</v>
      </c>
      <c r="E7" s="1" t="s">
        <v>211</v>
      </c>
      <c r="F7" s="1" t="s">
        <v>192</v>
      </c>
      <c r="G7" s="1" t="s">
        <v>164</v>
      </c>
      <c r="H7" s="1" t="s">
        <v>165</v>
      </c>
      <c r="I7" s="1" t="s">
        <v>212</v>
      </c>
      <c r="J7" s="1" t="s">
        <v>30</v>
      </c>
      <c r="K7" s="1" t="s">
        <v>213</v>
      </c>
      <c r="L7" s="1" t="s">
        <v>213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214</v>
      </c>
      <c r="S7" s="1" t="s">
        <v>173</v>
      </c>
      <c r="T7" s="1" t="s">
        <v>174</v>
      </c>
      <c r="U7" s="1" t="s">
        <v>175</v>
      </c>
      <c r="V7" s="1" t="s">
        <v>215</v>
      </c>
    </row>
    <row r="8" s="1" customFormat="1" spans="1:22">
      <c r="A8" s="3">
        <v>999222005509179</v>
      </c>
      <c r="B8" s="1" t="s">
        <v>216</v>
      </c>
      <c r="C8" s="1" t="s">
        <v>217</v>
      </c>
      <c r="D8" s="1" t="s">
        <v>203</v>
      </c>
      <c r="E8" s="1" t="s">
        <v>218</v>
      </c>
      <c r="F8" s="1" t="s">
        <v>192</v>
      </c>
      <c r="G8" s="1" t="s">
        <v>164</v>
      </c>
      <c r="H8" s="1" t="s">
        <v>165</v>
      </c>
      <c r="I8" s="1" t="s">
        <v>219</v>
      </c>
      <c r="J8" s="1" t="s">
        <v>30</v>
      </c>
      <c r="K8" s="1" t="s">
        <v>220</v>
      </c>
      <c r="L8" s="1" t="s">
        <v>220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221</v>
      </c>
      <c r="S8" s="1" t="s">
        <v>173</v>
      </c>
      <c r="T8" s="1" t="s">
        <v>174</v>
      </c>
      <c r="U8" s="1" t="s">
        <v>175</v>
      </c>
      <c r="V8" s="1" t="s">
        <v>208</v>
      </c>
    </row>
    <row r="9" s="1" customFormat="1" spans="1:22">
      <c r="A9" s="3">
        <v>999221997869521</v>
      </c>
      <c r="B9" s="1" t="s">
        <v>222</v>
      </c>
      <c r="C9" s="1" t="s">
        <v>223</v>
      </c>
      <c r="D9" s="1" t="s">
        <v>224</v>
      </c>
      <c r="E9" s="1" t="s">
        <v>225</v>
      </c>
      <c r="F9" s="1" t="s">
        <v>184</v>
      </c>
      <c r="G9" s="1" t="s">
        <v>164</v>
      </c>
      <c r="H9" s="1" t="s">
        <v>165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171</v>
      </c>
      <c r="R9" s="1" t="s">
        <v>228</v>
      </c>
      <c r="S9" s="1" t="s">
        <v>173</v>
      </c>
      <c r="T9" s="1" t="s">
        <v>174</v>
      </c>
      <c r="U9" s="1" t="s">
        <v>175</v>
      </c>
      <c r="V9" s="1" t="s">
        <v>176</v>
      </c>
    </row>
    <row r="10" s="1" customFormat="1" spans="1:22">
      <c r="A10" s="3">
        <v>21869696029</v>
      </c>
      <c r="B10" s="1" t="s">
        <v>229</v>
      </c>
      <c r="C10" s="1" t="s">
        <v>230</v>
      </c>
      <c r="D10" s="1" t="s">
        <v>231</v>
      </c>
      <c r="E10" s="1" t="s">
        <v>232</v>
      </c>
      <c r="F10" s="1" t="s">
        <v>160</v>
      </c>
      <c r="G10" s="1" t="s">
        <v>164</v>
      </c>
      <c r="H10" s="1" t="s">
        <v>165</v>
      </c>
      <c r="I10" s="1" t="s">
        <v>233</v>
      </c>
      <c r="J10" s="1" t="s">
        <v>30</v>
      </c>
      <c r="K10" s="1" t="s">
        <v>234</v>
      </c>
      <c r="L10" s="1" t="s">
        <v>234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171</v>
      </c>
      <c r="R10" s="1" t="s">
        <v>235</v>
      </c>
      <c r="S10" s="1" t="s">
        <v>173</v>
      </c>
      <c r="T10" s="1" t="s">
        <v>174</v>
      </c>
      <c r="U10" s="1" t="s">
        <v>175</v>
      </c>
      <c r="V10" s="1" t="s">
        <v>176</v>
      </c>
    </row>
    <row r="11" s="1" customFormat="1" spans="1:22">
      <c r="A11" s="3">
        <v>21855659446</v>
      </c>
      <c r="B11" s="1" t="s">
        <v>236</v>
      </c>
      <c r="C11" s="1" t="s">
        <v>237</v>
      </c>
      <c r="D11" s="1" t="s">
        <v>238</v>
      </c>
      <c r="E11" s="1" t="s">
        <v>239</v>
      </c>
      <c r="F11" s="1" t="s">
        <v>160</v>
      </c>
      <c r="G11" s="1" t="s">
        <v>164</v>
      </c>
      <c r="H11" s="1" t="s">
        <v>165</v>
      </c>
      <c r="I11" s="1" t="s">
        <v>240</v>
      </c>
      <c r="J11" s="1" t="s">
        <v>30</v>
      </c>
      <c r="K11" s="1" t="s">
        <v>241</v>
      </c>
      <c r="L11" s="1" t="s">
        <v>241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171</v>
      </c>
      <c r="R11" s="1" t="s">
        <v>242</v>
      </c>
      <c r="S11" s="1" t="s">
        <v>173</v>
      </c>
      <c r="T11" s="1" t="s">
        <v>174</v>
      </c>
      <c r="U11" s="1" t="s">
        <v>199</v>
      </c>
      <c r="V11" s="1" t="s">
        <v>176</v>
      </c>
    </row>
    <row r="12" s="1" customFormat="1" spans="1:22">
      <c r="A12" s="3">
        <v>21855281266</v>
      </c>
      <c r="B12" s="1" t="s">
        <v>236</v>
      </c>
      <c r="C12" s="1" t="s">
        <v>243</v>
      </c>
      <c r="D12" s="1" t="s">
        <v>244</v>
      </c>
      <c r="E12" s="1" t="s">
        <v>245</v>
      </c>
      <c r="F12" s="1" t="s">
        <v>192</v>
      </c>
      <c r="G12" s="1" t="s">
        <v>164</v>
      </c>
      <c r="H12" s="1" t="s">
        <v>165</v>
      </c>
      <c r="I12" s="1" t="s">
        <v>246</v>
      </c>
      <c r="J12" s="1" t="s">
        <v>30</v>
      </c>
      <c r="K12" s="1" t="s">
        <v>247</v>
      </c>
      <c r="L12" s="1" t="s">
        <v>247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171</v>
      </c>
      <c r="R12" s="1" t="s">
        <v>248</v>
      </c>
      <c r="S12" s="1" t="s">
        <v>173</v>
      </c>
      <c r="T12" s="1" t="s">
        <v>174</v>
      </c>
      <c r="U12" s="1" t="s">
        <v>199</v>
      </c>
      <c r="V12" s="1" t="s">
        <v>183</v>
      </c>
    </row>
    <row r="13" s="1" customFormat="1" spans="1:22">
      <c r="A13" s="3">
        <v>21849251491</v>
      </c>
      <c r="B13" s="1" t="s">
        <v>249</v>
      </c>
      <c r="C13" s="1" t="s">
        <v>250</v>
      </c>
      <c r="D13" s="1" t="s">
        <v>251</v>
      </c>
      <c r="E13" s="1" t="s">
        <v>252</v>
      </c>
      <c r="F13" s="1" t="s">
        <v>192</v>
      </c>
      <c r="G13" s="1" t="s">
        <v>164</v>
      </c>
      <c r="H13" s="1" t="s">
        <v>165</v>
      </c>
      <c r="I13" s="1" t="s">
        <v>253</v>
      </c>
      <c r="J13" s="1" t="s">
        <v>30</v>
      </c>
      <c r="K13" s="1" t="s">
        <v>254</v>
      </c>
      <c r="L13" s="1" t="s">
        <v>254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171</v>
      </c>
      <c r="R13" s="1" t="s">
        <v>255</v>
      </c>
      <c r="S13" s="1" t="s">
        <v>173</v>
      </c>
      <c r="T13" s="1" t="s">
        <v>174</v>
      </c>
      <c r="U13" s="1" t="s">
        <v>199</v>
      </c>
      <c r="V13" s="1" t="s">
        <v>256</v>
      </c>
    </row>
    <row r="14" s="1" customFormat="1" spans="1:22">
      <c r="A14" s="3">
        <v>21842333429</v>
      </c>
      <c r="B14" s="1" t="s">
        <v>257</v>
      </c>
      <c r="C14" s="1" t="s">
        <v>258</v>
      </c>
      <c r="D14" s="1" t="s">
        <v>259</v>
      </c>
      <c r="E14" s="1" t="s">
        <v>260</v>
      </c>
      <c r="F14" s="1" t="s">
        <v>184</v>
      </c>
      <c r="G14" s="1" t="s">
        <v>164</v>
      </c>
      <c r="H14" s="1" t="s">
        <v>165</v>
      </c>
      <c r="I14" s="1" t="s">
        <v>261</v>
      </c>
      <c r="J14" s="1" t="s">
        <v>30</v>
      </c>
      <c r="K14" s="1" t="s">
        <v>262</v>
      </c>
      <c r="L14" s="1" t="s">
        <v>262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171</v>
      </c>
      <c r="R14" s="1" t="s">
        <v>263</v>
      </c>
      <c r="S14" s="1" t="s">
        <v>173</v>
      </c>
      <c r="T14" s="1" t="s">
        <v>174</v>
      </c>
      <c r="U14" s="1" t="s">
        <v>175</v>
      </c>
      <c r="V14" s="1" t="s">
        <v>183</v>
      </c>
    </row>
    <row r="15" s="1" customFormat="1" spans="1:22">
      <c r="A15" s="3">
        <v>21831683265</v>
      </c>
      <c r="B15" s="1" t="s">
        <v>264</v>
      </c>
      <c r="C15" s="1" t="s">
        <v>265</v>
      </c>
      <c r="D15" s="1" t="s">
        <v>266</v>
      </c>
      <c r="E15" s="1" t="s">
        <v>267</v>
      </c>
      <c r="F15" s="1" t="s">
        <v>160</v>
      </c>
      <c r="G15" s="1" t="s">
        <v>164</v>
      </c>
      <c r="H15" s="1" t="s">
        <v>165</v>
      </c>
      <c r="I15" s="1" t="s">
        <v>268</v>
      </c>
      <c r="J15" s="1" t="s">
        <v>30</v>
      </c>
      <c r="K15" s="1" t="s">
        <v>269</v>
      </c>
      <c r="L15" s="1" t="s">
        <v>269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171</v>
      </c>
      <c r="R15" s="1" t="s">
        <v>270</v>
      </c>
      <c r="S15" s="1" t="s">
        <v>173</v>
      </c>
      <c r="T15" s="1" t="s">
        <v>174</v>
      </c>
      <c r="U15" s="1" t="s">
        <v>199</v>
      </c>
      <c r="V15" s="1" t="s">
        <v>183</v>
      </c>
    </row>
    <row r="16" s="1" customFormat="1" spans="1:22">
      <c r="A16" s="3">
        <v>21825104297</v>
      </c>
      <c r="B16" s="1" t="s">
        <v>271</v>
      </c>
      <c r="C16" s="1" t="s">
        <v>272</v>
      </c>
      <c r="D16" s="1" t="s">
        <v>273</v>
      </c>
      <c r="E16" s="1" t="s">
        <v>274</v>
      </c>
      <c r="F16" s="1" t="s">
        <v>192</v>
      </c>
      <c r="G16" s="1" t="s">
        <v>164</v>
      </c>
      <c r="H16" s="1" t="s">
        <v>165</v>
      </c>
      <c r="I16" s="1" t="s">
        <v>275</v>
      </c>
      <c r="J16" s="1" t="s">
        <v>30</v>
      </c>
      <c r="K16" s="1" t="s">
        <v>276</v>
      </c>
      <c r="L16" s="1" t="s">
        <v>276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171</v>
      </c>
      <c r="R16" s="1" t="s">
        <v>277</v>
      </c>
      <c r="S16" s="1" t="s">
        <v>173</v>
      </c>
      <c r="T16" s="1" t="s">
        <v>174</v>
      </c>
      <c r="U16" s="1" t="s">
        <v>199</v>
      </c>
      <c r="V16" s="1" t="s">
        <v>176</v>
      </c>
    </row>
    <row r="17" s="1" customFormat="1" spans="1:22">
      <c r="A17" s="3">
        <v>21608733499</v>
      </c>
      <c r="B17" s="1" t="s">
        <v>278</v>
      </c>
      <c r="C17" s="1" t="s">
        <v>279</v>
      </c>
      <c r="D17" s="1" t="s">
        <v>280</v>
      </c>
      <c r="E17" s="1" t="s">
        <v>281</v>
      </c>
      <c r="F17" s="1" t="s">
        <v>160</v>
      </c>
      <c r="G17" s="1" t="s">
        <v>164</v>
      </c>
      <c r="H17" s="1" t="s">
        <v>165</v>
      </c>
      <c r="I17" s="1" t="s">
        <v>282</v>
      </c>
      <c r="J17" s="1" t="s">
        <v>30</v>
      </c>
      <c r="K17" s="1" t="s">
        <v>283</v>
      </c>
      <c r="L17" s="1" t="s">
        <v>283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171</v>
      </c>
      <c r="R17" s="1" t="s">
        <v>284</v>
      </c>
      <c r="S17" s="1" t="s">
        <v>173</v>
      </c>
      <c r="T17" s="1" t="s">
        <v>174</v>
      </c>
      <c r="U17" s="1" t="s">
        <v>199</v>
      </c>
      <c r="V17" s="1" t="s">
        <v>183</v>
      </c>
    </row>
    <row r="18" s="1" customFormat="1" spans="1:22">
      <c r="A18" s="3">
        <v>21580469183</v>
      </c>
      <c r="B18" s="1" t="s">
        <v>285</v>
      </c>
      <c r="C18" s="1" t="s">
        <v>286</v>
      </c>
      <c r="D18" s="1" t="s">
        <v>287</v>
      </c>
      <c r="E18" s="1" t="s">
        <v>288</v>
      </c>
      <c r="F18" s="1" t="s">
        <v>192</v>
      </c>
      <c r="G18" s="1" t="s">
        <v>164</v>
      </c>
      <c r="H18" s="1" t="s">
        <v>165</v>
      </c>
      <c r="I18" s="1" t="s">
        <v>289</v>
      </c>
      <c r="J18" s="1" t="s">
        <v>30</v>
      </c>
      <c r="K18" s="1" t="s">
        <v>290</v>
      </c>
      <c r="L18" s="1" t="s">
        <v>290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171</v>
      </c>
      <c r="R18" s="1" t="s">
        <v>291</v>
      </c>
      <c r="S18" s="1" t="s">
        <v>173</v>
      </c>
      <c r="T18" s="1" t="s">
        <v>174</v>
      </c>
      <c r="U18" s="1" t="s">
        <v>175</v>
      </c>
      <c r="V18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2023-01-05T03:13:00Z</dcterms:created>
  <dcterms:modified xsi:type="dcterms:W3CDTF">2023-01-05T03:22:07Z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DBB1EDE092D5414FAC5F15DBF8A7E045</vt:lpwstr>
  </property>
  <property fmtid="{D5CDD505-2E9C-101B-9397-08002B2CF9AE}" pid="3" name="KSOProductBuildVer">
    <vt:lpwstr>2052-11.1.0.13703</vt:lpwstr>
  </property>
</Properties>
</file>