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30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对账!$1:$7</definedName>
  </definedNames>
  <calcPr calcId="144525"/>
</workbook>
</file>

<file path=xl/sharedStrings.xml><?xml version="1.0" encoding="utf-8"?>
<sst xmlns="http://schemas.openxmlformats.org/spreadsheetml/2006/main" count="145" uniqueCount="96">
  <si>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</si>
  <si>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</si>
  <si>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</si>
  <si>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</si>
  <si>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</si>
  <si>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</si>
  <si>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</si>
  <si>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</si>
  <si>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</si>
  <si>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</si>
  <si>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</si>
  <si>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</si>
  <si>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</si>
  <si>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</si>
  <si>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</si>
  <si>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</si>
  <si>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</si>
  <si>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</si>
  <si>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</si>
  <si>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</si>
  <si>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</si>
  <si>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</si>
  <si>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</si>
  <si>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</si>
  <si>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</si>
  <si>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21882678265	</t>
  </si>
  <si>
    <t>Ctrip</t>
  </si>
  <si>
    <t>正常</t>
  </si>
  <si>
    <t>[高雄]高雄华宏饭店(Hwa Hong Hotel)(80941507)</t>
  </si>
  <si>
    <t>标准双人房&lt;至多8间&gt;&lt;2人入住&gt;</t>
  </si>
  <si>
    <t>CNY</t>
  </si>
  <si>
    <t>HUNG/KUOCHAN</t>
  </si>
  <si>
    <t>CA13744230106CNY</t>
  </si>
  <si>
    <t>未提现</t>
  </si>
  <si>
    <t>携程开票</t>
  </si>
  <si>
    <t xml:space="preserve">2863920	</t>
  </si>
  <si>
    <t xml:space="preserve">	</t>
  </si>
  <si>
    <t xml:space="preserve">999221966789191	</t>
  </si>
  <si>
    <t>[嘉义市]嘉义HOTEL HI新民店(Hotel Hi – Xinmin)(80942313)</t>
  </si>
  <si>
    <t>商务房&lt;至多8间&gt;&lt;2人入住&gt;</t>
  </si>
  <si>
    <t>CHEN/CHUNCHIEH</t>
  </si>
  <si>
    <t xml:space="preserve">2888402	</t>
  </si>
  <si>
    <t>取消</t>
  </si>
  <si>
    <t xml:space="preserve">999221976058160	</t>
  </si>
  <si>
    <t>[台北]品格子旅店(台北西门馆)(Inn Cube Ximen)(80942260)</t>
  </si>
  <si>
    <t>双床房, 公共浴室&lt;至多8间&gt;&lt;2人入住&gt;</t>
  </si>
  <si>
    <t>Sun iae sue/Sun jae sue,Sun iae sue/Sun jae sue</t>
  </si>
  <si>
    <t xml:space="preserve">2892127	</t>
  </si>
  <si>
    <t xml:space="preserve">761528	</t>
  </si>
  <si>
    <t>，</t>
  </si>
  <si>
    <t xml:space="preserve"> 690 CNY</t>
  </si>
  <si>
    <t>A230106094910481</t>
  </si>
  <si>
    <t>总计：690元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</si>
  <si>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</si>
  <si>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</si>
  <si>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</si>
  <si>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</si>
  <si>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</si>
  <si>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</si>
  <si>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</si>
  <si>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</si>
  <si>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</si>
  <si>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</si>
  <si>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</si>
  <si>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</si>
  <si>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</si>
  <si>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</si>
  <si>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</si>
  <si>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</si>
  <si>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</si>
  <si>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</si>
  <si>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</si>
  <si>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2022-12-21</t>
  </si>
  <si>
    <t>2892127</t>
  </si>
  <si>
    <t>品格子旅店(台北西门馆)</t>
  </si>
  <si>
    <t>Sun iae sue Sun jae sue,Sun iae sue Sun jae sue</t>
  </si>
  <si>
    <t>2022-12-22</t>
  </si>
  <si>
    <t>退房日月结</t>
  </si>
  <si>
    <t>169.00</t>
  </si>
  <si>
    <t>RMB</t>
  </si>
  <si>
    <t>0</t>
  </si>
  <si>
    <t>0.00</t>
  </si>
  <si>
    <t>携程汇登国内直连</t>
  </si>
  <si>
    <t>01.011264</t>
  </si>
  <si>
    <t>2022-12-21 21:46:13</t>
  </si>
  <si>
    <t>否</t>
  </si>
  <si>
    <t>广州汇登信息科技有限公司</t>
  </si>
  <si>
    <t>直连</t>
  </si>
  <si>
    <t>中国</t>
  </si>
  <si>
    <t>2022-12-10</t>
  </si>
  <si>
    <t>2863920</t>
  </si>
  <si>
    <t>高雄华宏饭店</t>
  </si>
  <si>
    <t>HUNG KUOCHAN</t>
  </si>
  <si>
    <t>2022-12-19</t>
  </si>
  <si>
    <t>521.01</t>
  </si>
  <si>
    <t>2022-12-10 21:04:34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</si>
</sst>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5"/>
  <sheetViews>
    <sheetView workbookViewId="0">
      <selection activeCell="A1" sqref="$A1:$XFD1048576"/>
    </sheetView>
  </sheetViews>
  <sheetFormatPr defaultColWidth="10" defaultRowHeight="14.4" outlineLevelRow="4"/>
  <cols>
    <col min="1" max="16384" width="10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44914</v>
      </c>
      <c r="G2" s="6">
        <v>44917</v>
      </c>
      <c r="H2" s="4">
        <v>1</v>
      </c>
      <c r="I2" s="4">
        <v>3</v>
      </c>
      <c r="J2" s="4">
        <v>3</v>
      </c>
      <c r="K2" s="4" t="s">
        <v>30</v>
      </c>
      <c r="L2" s="4">
        <v>521</v>
      </c>
      <c r="M2" s="4">
        <v>521</v>
      </c>
      <c r="N2" s="4" t="s">
        <v>31</v>
      </c>
      <c r="O2" s="4" t="s">
        <v>32</v>
      </c>
      <c r="P2" s="4" t="s">
        <v>33</v>
      </c>
      <c r="Q2" s="4">
        <v>0</v>
      </c>
      <c r="R2" s="7">
        <v>44905</v>
      </c>
      <c r="S2" s="6">
        <v>44932</v>
      </c>
      <c r="T2" s="4" t="s">
        <v>34</v>
      </c>
      <c r="U2" s="4">
        <v>521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44916</v>
      </c>
      <c r="G3" s="6">
        <v>44917</v>
      </c>
      <c r="H3" s="4">
        <v>1</v>
      </c>
      <c r="I3" s="4">
        <v>1</v>
      </c>
      <c r="J3" s="4">
        <v>1</v>
      </c>
      <c r="K3" s="4" t="s">
        <v>30</v>
      </c>
      <c r="L3" s="4">
        <v>369</v>
      </c>
      <c r="M3" s="4">
        <v>369</v>
      </c>
      <c r="N3" s="4" t="s">
        <v>40</v>
      </c>
      <c r="O3" s="4" t="s">
        <v>32</v>
      </c>
      <c r="P3" s="4" t="s">
        <v>33</v>
      </c>
      <c r="Q3" s="4">
        <v>0</v>
      </c>
      <c r="R3" s="7">
        <v>44915</v>
      </c>
      <c r="S3" s="6">
        <v>44932</v>
      </c>
      <c r="T3" s="4" t="s">
        <v>34</v>
      </c>
      <c r="U3" s="4">
        <v>369</v>
      </c>
      <c r="V3" s="4">
        <v>0</v>
      </c>
      <c r="W3" s="4">
        <v>0</v>
      </c>
      <c r="X3" s="4" t="s">
        <v>41</v>
      </c>
      <c r="Y3" s="4" t="s">
        <v>36</v>
      </c>
    </row>
    <row r="4" s="4" customFormat="1" spans="1:25">
      <c r="A4" s="4" t="s">
        <v>37</v>
      </c>
      <c r="B4" s="4" t="s">
        <v>26</v>
      </c>
      <c r="C4" s="4" t="s">
        <v>42</v>
      </c>
      <c r="D4" s="4" t="s">
        <v>38</v>
      </c>
      <c r="E4" s="4" t="s">
        <v>39</v>
      </c>
      <c r="F4" s="6">
        <v>44916</v>
      </c>
      <c r="G4" s="6">
        <v>44917</v>
      </c>
      <c r="H4" s="4">
        <v>1</v>
      </c>
      <c r="I4" s="4">
        <v>1</v>
      </c>
      <c r="J4" s="4">
        <v>1</v>
      </c>
      <c r="K4" s="4" t="s">
        <v>30</v>
      </c>
      <c r="L4" s="4">
        <v>-369</v>
      </c>
      <c r="M4" s="4">
        <v>-369</v>
      </c>
      <c r="N4" s="4" t="s">
        <v>40</v>
      </c>
      <c r="O4" s="4" t="s">
        <v>32</v>
      </c>
      <c r="P4" s="4" t="s">
        <v>33</v>
      </c>
      <c r="Q4" s="4">
        <v>0</v>
      </c>
      <c r="R4" s="7">
        <v>44915</v>
      </c>
      <c r="S4" s="6">
        <v>44932</v>
      </c>
      <c r="T4" s="4" t="s">
        <v>34</v>
      </c>
      <c r="U4" s="4">
        <v>-369</v>
      </c>
      <c r="V4" s="4">
        <v>0</v>
      </c>
      <c r="W4" s="4">
        <v>0</v>
      </c>
      <c r="X4" s="4" t="s">
        <v>41</v>
      </c>
      <c r="Y4" s="4" t="s">
        <v>36</v>
      </c>
    </row>
    <row r="5" s="4" customFormat="1" spans="1:25">
      <c r="A5" s="4" t="s">
        <v>43</v>
      </c>
      <c r="B5" s="4" t="s">
        <v>26</v>
      </c>
      <c r="C5" s="4" t="s">
        <v>27</v>
      </c>
      <c r="D5" s="4" t="s">
        <v>44</v>
      </c>
      <c r="E5" s="4" t="s">
        <v>45</v>
      </c>
      <c r="F5" s="6">
        <v>44916</v>
      </c>
      <c r="G5" s="6">
        <v>44917</v>
      </c>
      <c r="H5" s="4">
        <v>1</v>
      </c>
      <c r="I5" s="4">
        <v>1</v>
      </c>
      <c r="J5" s="4">
        <v>1</v>
      </c>
      <c r="K5" s="4" t="s">
        <v>30</v>
      </c>
      <c r="L5" s="4">
        <v>169</v>
      </c>
      <c r="M5" s="4">
        <v>169</v>
      </c>
      <c r="N5" s="4" t="s">
        <v>46</v>
      </c>
      <c r="O5" s="4" t="s">
        <v>32</v>
      </c>
      <c r="P5" s="4" t="s">
        <v>33</v>
      </c>
      <c r="Q5" s="4">
        <v>0</v>
      </c>
      <c r="R5" s="7">
        <v>44916</v>
      </c>
      <c r="S5" s="6">
        <v>44932</v>
      </c>
      <c r="T5" s="4" t="s">
        <v>34</v>
      </c>
      <c r="U5" s="4">
        <v>169</v>
      </c>
      <c r="V5" s="4">
        <v>0</v>
      </c>
      <c r="W5" s="4">
        <v>0</v>
      </c>
      <c r="X5" s="4" t="s">
        <v>47</v>
      </c>
      <c r="Y5" s="4" t="s">
        <v>48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1"/>
  <sheetViews>
    <sheetView tabSelected="1" workbookViewId="0">
      <selection activeCell="A10" sqref="A10:A11"/>
    </sheetView>
  </sheetViews>
  <sheetFormatPr defaultColWidth="10" defaultRowHeight="14.4"/>
  <cols>
    <col min="1" max="1" width="12.8888888888889" style="4"/>
    <col min="2" max="3" width="11.8888888888889" style="4"/>
    <col min="4" max="16361" width="10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49</v>
      </c>
    </row>
    <row r="2" s="4" customFormat="1" spans="1:9">
      <c r="A2" s="5">
        <v>21882678265</v>
      </c>
      <c r="B2" s="6">
        <v>44914</v>
      </c>
      <c r="C2" s="6">
        <v>44917</v>
      </c>
      <c r="D2" s="4">
        <v>521</v>
      </c>
      <c r="E2" s="4" t="str">
        <f>VLOOKUP(A2,HOP!A:L,12,0)</f>
        <v>521.01</v>
      </c>
      <c r="F2" s="4" t="str">
        <f>VLOOKUP(A2,HOP!A:C,3,0)</f>
        <v>2863920</v>
      </c>
      <c r="G2" s="4">
        <f>D2-E2</f>
        <v>-0.00999999999999091</v>
      </c>
      <c r="H2" s="4" t="str">
        <f>$H$1&amp;F2</f>
        <v>，2863920</v>
      </c>
      <c r="I2" s="4" t="str">
        <f>VLOOKUP(A2,HOP!A:U,21,0)</f>
        <v>直连</v>
      </c>
    </row>
    <row r="3" s="4" customFormat="1" hidden="1" spans="1:9">
      <c r="A3" s="5">
        <v>999221966789191</v>
      </c>
      <c r="B3" s="6">
        <v>44916</v>
      </c>
      <c r="C3" s="6">
        <v>44917</v>
      </c>
      <c r="D3" s="4">
        <v>0</v>
      </c>
      <c r="E3" s="4" t="e">
        <f>VLOOKUP(A3,HOP!A:L,12,0)</f>
        <v>#N/A</v>
      </c>
      <c r="F3" s="4" t="e">
        <f>VLOOKUP(A3,HOP!A:C,3,0)</f>
        <v>#N/A</v>
      </c>
      <c r="G3" s="4" t="e">
        <f>D3-E3</f>
        <v>#N/A</v>
      </c>
      <c r="H3" s="4" t="e">
        <f>$H$1&amp;F3</f>
        <v>#N/A</v>
      </c>
      <c r="I3" s="4" t="e">
        <f>VLOOKUP(A3,HOP!A:U,21,0)</f>
        <v>#N/A</v>
      </c>
    </row>
    <row r="4" s="4" customFormat="1" spans="1:9">
      <c r="A4" s="5">
        <v>999221976058160</v>
      </c>
      <c r="B4" s="6">
        <v>44916</v>
      </c>
      <c r="C4" s="6">
        <v>44917</v>
      </c>
      <c r="D4" s="4">
        <v>169</v>
      </c>
      <c r="E4" s="4" t="str">
        <f>VLOOKUP(A4,HOP!A:L,12,0)</f>
        <v>169.00</v>
      </c>
      <c r="F4" s="4" t="str">
        <f>VLOOKUP(A4,HOP!A:C,3,0)</f>
        <v>2892127</v>
      </c>
      <c r="G4" s="4">
        <f>D4-E4</f>
        <v>0</v>
      </c>
      <c r="H4" s="4" t="str">
        <f>$H$1&amp;F4</f>
        <v>，2892127</v>
      </c>
      <c r="I4" s="4" t="str">
        <f>VLOOKUP(A4,HOP!A:U,21,0)</f>
        <v>直连</v>
      </c>
    </row>
    <row r="6" spans="4:4">
      <c r="D6" s="4">
        <f>SUM(D2:D5)</f>
        <v>690</v>
      </c>
    </row>
    <row r="7" spans="4:4">
      <c r="D7" s="4" t="s">
        <v>50</v>
      </c>
    </row>
    <row r="10" spans="1:1">
      <c r="A10" s="4" t="s">
        <v>51</v>
      </c>
    </row>
    <row r="11" spans="1:1">
      <c r="A11" s="4" t="s">
        <v>52</v>
      </c>
    </row>
  </sheetData>
  <autoFilter ref="A1:XFD7">
    <filterColumn colId="3">
      <filters blank="1">
        <filter val="690"/>
        <filter val="521"/>
        <filter val="169"/>
        <filter val="690 CNY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"/>
  <sheetViews>
    <sheetView workbookViewId="0">
      <selection activeCell="A2" sqref="A2:A1048576"/>
    </sheetView>
  </sheetViews>
  <sheetFormatPr defaultColWidth="8.88888888888889" defaultRowHeight="13.2" outlineLevelRow="2"/>
  <cols>
    <col min="1" max="1" width="12.8888888888889" style="1"/>
    <col min="2" max="16383" width="8.88888888888889" style="1"/>
  </cols>
  <sheetData>
    <row r="1" s="1" customFormat="1" spans="1:22">
      <c r="A1" s="2" t="s">
        <v>53</v>
      </c>
      <c r="B1" s="2" t="s">
        <v>54</v>
      </c>
      <c r="C1" s="2" t="s">
        <v>55</v>
      </c>
      <c r="D1" s="2" t="s">
        <v>56</v>
      </c>
      <c r="E1" s="2" t="s">
        <v>13</v>
      </c>
      <c r="F1" s="2" t="s">
        <v>5</v>
      </c>
      <c r="G1" s="2" t="s">
        <v>6</v>
      </c>
      <c r="H1" s="2" t="s">
        <v>57</v>
      </c>
      <c r="I1" s="2" t="s">
        <v>58</v>
      </c>
      <c r="J1" s="2" t="s">
        <v>59</v>
      </c>
      <c r="K1" s="2" t="s">
        <v>60</v>
      </c>
      <c r="L1" s="2" t="s">
        <v>61</v>
      </c>
      <c r="M1" s="2" t="s">
        <v>62</v>
      </c>
      <c r="N1" s="2" t="s">
        <v>63</v>
      </c>
      <c r="O1" s="2" t="s">
        <v>64</v>
      </c>
      <c r="P1" s="2" t="s">
        <v>65</v>
      </c>
      <c r="Q1" s="2" t="s">
        <v>66</v>
      </c>
      <c r="R1" s="2" t="s">
        <v>67</v>
      </c>
      <c r="S1" s="2" t="s">
        <v>68</v>
      </c>
      <c r="T1" s="2" t="s">
        <v>69</v>
      </c>
      <c r="U1" s="2" t="s">
        <v>70</v>
      </c>
      <c r="V1" s="2" t="s">
        <v>71</v>
      </c>
    </row>
    <row r="2" s="1" customFormat="1" spans="1:22">
      <c r="A2" s="3">
        <v>999221976058160</v>
      </c>
      <c r="B2" s="1" t="s">
        <v>72</v>
      </c>
      <c r="C2" s="1" t="s">
        <v>73</v>
      </c>
      <c r="D2" s="1" t="s">
        <v>74</v>
      </c>
      <c r="E2" s="1" t="s">
        <v>75</v>
      </c>
      <c r="F2" s="1" t="s">
        <v>72</v>
      </c>
      <c r="G2" s="1" t="s">
        <v>76</v>
      </c>
      <c r="H2" s="1" t="s">
        <v>77</v>
      </c>
      <c r="I2" s="1" t="s">
        <v>78</v>
      </c>
      <c r="J2" s="1" t="s">
        <v>79</v>
      </c>
      <c r="K2" s="1" t="s">
        <v>78</v>
      </c>
      <c r="L2" s="1" t="s">
        <v>78</v>
      </c>
      <c r="M2" s="1" t="s">
        <v>80</v>
      </c>
      <c r="N2" s="1" t="s">
        <v>80</v>
      </c>
      <c r="O2" s="1" t="s">
        <v>81</v>
      </c>
      <c r="P2" s="1" t="s">
        <v>82</v>
      </c>
      <c r="Q2" s="1" t="s">
        <v>83</v>
      </c>
      <c r="R2" s="1" t="s">
        <v>84</v>
      </c>
      <c r="S2" s="1" t="s">
        <v>85</v>
      </c>
      <c r="T2" s="1" t="s">
        <v>86</v>
      </c>
      <c r="U2" s="1" t="s">
        <v>87</v>
      </c>
      <c r="V2" s="1" t="s">
        <v>88</v>
      </c>
    </row>
    <row r="3" s="1" customFormat="1" spans="1:22">
      <c r="A3" s="3">
        <v>21882678265</v>
      </c>
      <c r="B3" s="1" t="s">
        <v>89</v>
      </c>
      <c r="C3" s="1" t="s">
        <v>90</v>
      </c>
      <c r="D3" s="1" t="s">
        <v>91</v>
      </c>
      <c r="E3" s="1" t="s">
        <v>92</v>
      </c>
      <c r="F3" s="1" t="s">
        <v>93</v>
      </c>
      <c r="G3" s="1" t="s">
        <v>76</v>
      </c>
      <c r="H3" s="1" t="s">
        <v>77</v>
      </c>
      <c r="I3" s="1" t="s">
        <v>94</v>
      </c>
      <c r="J3" s="1" t="s">
        <v>79</v>
      </c>
      <c r="K3" s="1" t="s">
        <v>94</v>
      </c>
      <c r="L3" s="1" t="s">
        <v>94</v>
      </c>
      <c r="M3" s="1" t="s">
        <v>80</v>
      </c>
      <c r="N3" s="1" t="s">
        <v>80</v>
      </c>
      <c r="O3" s="1" t="s">
        <v>81</v>
      </c>
      <c r="P3" s="1" t="s">
        <v>82</v>
      </c>
      <c r="Q3" s="1" t="s">
        <v>83</v>
      </c>
      <c r="R3" s="1" t="s">
        <v>95</v>
      </c>
      <c r="S3" s="1" t="s">
        <v>85</v>
      </c>
      <c r="T3" s="1" t="s">
        <v>86</v>
      </c>
      <c r="U3" s="1" t="s">
        <v>87</v>
      </c>
      <c r="V3" s="1" t="s">
        <v>88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洪敏峰</dc:creator>
  <cp:lastModifiedBy>天蝎座◐▂◐</cp:lastModifiedBy>
  <dcterms:created xsi:type="dcterms:W3CDTF">2023-01-06T01:32:00Z</dcterms:created>
  <dcterms:modified xsi:type="dcterms:W3CDTF">2023-01-06T01:50:41Z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5D730FD449A74C288FE3994FB72E9EF2</vt:lpwstr>
  </property>
  <property fmtid="{D5CDD505-2E9C-101B-9397-08002B2CF9AE}" pid="3" name="KSOProductBuildVer">
    <vt:lpwstr>2052-11.1.0.13703</vt:lpwstr>
  </property>
</Properties>
</file>